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 activeTab="2"/>
  </bookViews>
  <sheets>
    <sheet name="HK" sheetId="1" r:id="rId1"/>
    <sheet name="PCA" sheetId="2" r:id="rId2"/>
    <sheet name="SUP" sheetId="3" r:id="rId3"/>
  </sheets>
  <definedNames>
    <definedName name="_xlnm._FilterDatabase" localSheetId="0" hidden="1">HK!$A$4:$AJ$4</definedName>
    <definedName name="_xlnm._FilterDatabase" localSheetId="1" hidden="1">PCA!$A$4:$AD$4</definedName>
    <definedName name="_xlnm._FilterDatabase" localSheetId="2" hidden="1">SUP!$A$4:$Z$10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4" i="1"/>
  <c r="AD104"/>
  <c r="X104" l="1"/>
  <c r="T9" i="3"/>
  <c r="S9"/>
  <c r="R9"/>
  <c r="Q9"/>
  <c r="P9"/>
  <c r="W9" s="1"/>
  <c r="X9" s="1"/>
  <c r="O9"/>
  <c r="P99" i="1"/>
  <c r="Q99" s="1"/>
  <c r="AE99" s="1"/>
  <c r="S99"/>
  <c r="U9" i="3" l="1"/>
  <c r="Y9" s="1"/>
  <c r="T99" i="1"/>
  <c r="U99"/>
  <c r="R99"/>
  <c r="V99"/>
  <c r="W99" l="1"/>
  <c r="AA99"/>
  <c r="T98"/>
  <c r="T100"/>
  <c r="V101"/>
  <c r="T102"/>
  <c r="S103"/>
  <c r="Y104"/>
  <c r="O104"/>
  <c r="N104"/>
  <c r="M104"/>
  <c r="L104"/>
  <c r="K104"/>
  <c r="J104"/>
  <c r="H104"/>
  <c r="P103"/>
  <c r="Q103" s="1"/>
  <c r="AE103" s="1"/>
  <c r="P102"/>
  <c r="Q102" s="1"/>
  <c r="AE102" s="1"/>
  <c r="T101"/>
  <c r="P101"/>
  <c r="Q101" s="1"/>
  <c r="AE101" s="1"/>
  <c r="P100"/>
  <c r="Q100" s="1"/>
  <c r="AE100" s="1"/>
  <c r="P98"/>
  <c r="Q98" s="1"/>
  <c r="AE98" s="1"/>
  <c r="U98" l="1"/>
  <c r="J149" i="2"/>
  <c r="R103" i="1"/>
  <c r="AA103" s="1"/>
  <c r="U100"/>
  <c r="V103"/>
  <c r="S100"/>
  <c r="Z99"/>
  <c r="AB99" s="1"/>
  <c r="AC99" s="1"/>
  <c r="R98"/>
  <c r="AA98" s="1"/>
  <c r="S98"/>
  <c r="V98"/>
  <c r="S101"/>
  <c r="U101"/>
  <c r="R101"/>
  <c r="AA101" s="1"/>
  <c r="R100"/>
  <c r="AA100" s="1"/>
  <c r="V100"/>
  <c r="T103"/>
  <c r="U103"/>
  <c r="R102"/>
  <c r="AA102" s="1"/>
  <c r="V102"/>
  <c r="U102"/>
  <c r="S102"/>
  <c r="I104"/>
  <c r="W98" l="1"/>
  <c r="W101"/>
  <c r="Z101" s="1"/>
  <c r="AB101" s="1"/>
  <c r="W103"/>
  <c r="Z103" s="1"/>
  <c r="AB103" s="1"/>
  <c r="AC103" s="1"/>
  <c r="W100"/>
  <c r="Z100" s="1"/>
  <c r="AB100" s="1"/>
  <c r="AC100" s="1"/>
  <c r="W102"/>
  <c r="Z102" s="1"/>
  <c r="AB102" s="1"/>
  <c r="AC102" s="1"/>
  <c r="Z98" l="1"/>
  <c r="AB98" s="1"/>
  <c r="AC98" s="1"/>
  <c r="AC101"/>
  <c r="I149" i="2" l="1"/>
  <c r="Y149"/>
  <c r="X149"/>
  <c r="O149"/>
  <c r="N149"/>
  <c r="M149"/>
  <c r="L149"/>
  <c r="K149"/>
  <c r="H149"/>
  <c r="V147"/>
  <c r="U147"/>
  <c r="T147"/>
  <c r="S147"/>
  <c r="R147"/>
  <c r="P147"/>
  <c r="Q147" s="1"/>
  <c r="V146"/>
  <c r="U146"/>
  <c r="T146"/>
  <c r="S146"/>
  <c r="R146"/>
  <c r="P146"/>
  <c r="Q146" s="1"/>
  <c r="V145"/>
  <c r="U145"/>
  <c r="T145"/>
  <c r="S145"/>
  <c r="R145"/>
  <c r="P145"/>
  <c r="Q145" s="1"/>
  <c r="V144"/>
  <c r="U144"/>
  <c r="T144"/>
  <c r="S144"/>
  <c r="R144"/>
  <c r="P144"/>
  <c r="Q144" s="1"/>
  <c r="V143"/>
  <c r="U143"/>
  <c r="T143"/>
  <c r="S143"/>
  <c r="R143"/>
  <c r="P143"/>
  <c r="Q143" s="1"/>
  <c r="V142"/>
  <c r="U142"/>
  <c r="T142"/>
  <c r="S142"/>
  <c r="R142"/>
  <c r="P142"/>
  <c r="Q142" s="1"/>
  <c r="V141"/>
  <c r="U141"/>
  <c r="T141"/>
  <c r="S141"/>
  <c r="R141"/>
  <c r="P141"/>
  <c r="Q141" s="1"/>
  <c r="V140"/>
  <c r="U140"/>
  <c r="T140"/>
  <c r="S140"/>
  <c r="R140"/>
  <c r="P140"/>
  <c r="Q140" s="1"/>
  <c r="V139"/>
  <c r="U139"/>
  <c r="T139"/>
  <c r="S139"/>
  <c r="R139"/>
  <c r="P139"/>
  <c r="Q139" s="1"/>
  <c r="V138"/>
  <c r="U138"/>
  <c r="T138"/>
  <c r="S138"/>
  <c r="R138"/>
  <c r="P138"/>
  <c r="Q138" s="1"/>
  <c r="W141" l="1"/>
  <c r="Z141" s="1"/>
  <c r="W145"/>
  <c r="Z145" s="1"/>
  <c r="AA139"/>
  <c r="W139"/>
  <c r="Z139" s="1"/>
  <c r="AA143"/>
  <c r="W143"/>
  <c r="Z143" s="1"/>
  <c r="AA147"/>
  <c r="W147"/>
  <c r="Z147" s="1"/>
  <c r="AA138"/>
  <c r="W138"/>
  <c r="W140"/>
  <c r="Z140" s="1"/>
  <c r="AA142"/>
  <c r="W142"/>
  <c r="W144"/>
  <c r="Z144" s="1"/>
  <c r="AA146"/>
  <c r="W146"/>
  <c r="AA145"/>
  <c r="AA141"/>
  <c r="AA144"/>
  <c r="AA140"/>
  <c r="AB143" l="1"/>
  <c r="AB147"/>
  <c r="AC147" s="1"/>
  <c r="AB139"/>
  <c r="AC139" s="1"/>
  <c r="AB145"/>
  <c r="AC145" s="1"/>
  <c r="AB144"/>
  <c r="AC144" s="1"/>
  <c r="AB140"/>
  <c r="AC140" s="1"/>
  <c r="AB141"/>
  <c r="AC141" s="1"/>
  <c r="AC143"/>
  <c r="Z146"/>
  <c r="AB146" s="1"/>
  <c r="AC146" s="1"/>
  <c r="Z142"/>
  <c r="AB142" s="1"/>
  <c r="AC142" s="1"/>
  <c r="Z138"/>
  <c r="AB138" s="1"/>
  <c r="AC138" s="1"/>
  <c r="V148"/>
  <c r="U148"/>
  <c r="T148"/>
  <c r="S148"/>
  <c r="R148"/>
  <c r="P148"/>
  <c r="Q148" s="1"/>
  <c r="AA148" l="1"/>
  <c r="W148"/>
  <c r="V137"/>
  <c r="U137"/>
  <c r="T137"/>
  <c r="S137"/>
  <c r="R137"/>
  <c r="P137"/>
  <c r="Q137" s="1"/>
  <c r="V136"/>
  <c r="U136"/>
  <c r="T136"/>
  <c r="S136"/>
  <c r="R136"/>
  <c r="P136"/>
  <c r="Q136" s="1"/>
  <c r="V135"/>
  <c r="U135"/>
  <c r="T135"/>
  <c r="S135"/>
  <c r="R135"/>
  <c r="P135"/>
  <c r="Q135" s="1"/>
  <c r="V134"/>
  <c r="U134"/>
  <c r="T134"/>
  <c r="S134"/>
  <c r="R134"/>
  <c r="P134"/>
  <c r="Q134" s="1"/>
  <c r="V133"/>
  <c r="U133"/>
  <c r="T133"/>
  <c r="S133"/>
  <c r="R133"/>
  <c r="P133"/>
  <c r="Q133" s="1"/>
  <c r="V132"/>
  <c r="U132"/>
  <c r="T132"/>
  <c r="S132"/>
  <c r="R132"/>
  <c r="P132"/>
  <c r="Q132" s="1"/>
  <c r="V131"/>
  <c r="U131"/>
  <c r="T131"/>
  <c r="S131"/>
  <c r="R131"/>
  <c r="P131"/>
  <c r="Q131" s="1"/>
  <c r="V130"/>
  <c r="U130"/>
  <c r="T130"/>
  <c r="S130"/>
  <c r="R130"/>
  <c r="P130"/>
  <c r="Q130" s="1"/>
  <c r="V129"/>
  <c r="U129"/>
  <c r="T129"/>
  <c r="S129"/>
  <c r="R129"/>
  <c r="P129"/>
  <c r="Q129" s="1"/>
  <c r="V128"/>
  <c r="U128"/>
  <c r="T128"/>
  <c r="S128"/>
  <c r="R128"/>
  <c r="P128"/>
  <c r="Q128" s="1"/>
  <c r="V127"/>
  <c r="U127"/>
  <c r="T127"/>
  <c r="S127"/>
  <c r="R127"/>
  <c r="P127"/>
  <c r="Q127" s="1"/>
  <c r="V126"/>
  <c r="U126"/>
  <c r="T126"/>
  <c r="S126"/>
  <c r="R126"/>
  <c r="P126"/>
  <c r="Q126" s="1"/>
  <c r="V125"/>
  <c r="U125"/>
  <c r="T125"/>
  <c r="S125"/>
  <c r="R125"/>
  <c r="P125"/>
  <c r="Q125" s="1"/>
  <c r="V124"/>
  <c r="U124"/>
  <c r="T124"/>
  <c r="S124"/>
  <c r="R124"/>
  <c r="P124"/>
  <c r="Q124" s="1"/>
  <c r="V123"/>
  <c r="U123"/>
  <c r="T123"/>
  <c r="S123"/>
  <c r="R123"/>
  <c r="P123"/>
  <c r="Q123" s="1"/>
  <c r="V122"/>
  <c r="U122"/>
  <c r="T122"/>
  <c r="S122"/>
  <c r="R122"/>
  <c r="P122"/>
  <c r="Q122" s="1"/>
  <c r="V121"/>
  <c r="U121"/>
  <c r="T121"/>
  <c r="S121"/>
  <c r="R121"/>
  <c r="P121"/>
  <c r="Q121" s="1"/>
  <c r="V120"/>
  <c r="U120"/>
  <c r="T120"/>
  <c r="S120"/>
  <c r="R120"/>
  <c r="P120"/>
  <c r="Q120" s="1"/>
  <c r="V119"/>
  <c r="U119"/>
  <c r="T119"/>
  <c r="S119"/>
  <c r="R119"/>
  <c r="P119"/>
  <c r="Q119" s="1"/>
  <c r="V118"/>
  <c r="U118"/>
  <c r="T118"/>
  <c r="S118"/>
  <c r="R118"/>
  <c r="P118"/>
  <c r="Q118" s="1"/>
  <c r="V117"/>
  <c r="U117"/>
  <c r="T117"/>
  <c r="S117"/>
  <c r="R117"/>
  <c r="P117"/>
  <c r="Q117" s="1"/>
  <c r="V116"/>
  <c r="U116"/>
  <c r="T116"/>
  <c r="S116"/>
  <c r="R116"/>
  <c r="P116"/>
  <c r="Q116" s="1"/>
  <c r="V115"/>
  <c r="U115"/>
  <c r="T115"/>
  <c r="S115"/>
  <c r="R115"/>
  <c r="P115"/>
  <c r="Q115" s="1"/>
  <c r="V114"/>
  <c r="U114"/>
  <c r="T114"/>
  <c r="S114"/>
  <c r="R114"/>
  <c r="P114"/>
  <c r="Q114" s="1"/>
  <c r="V113"/>
  <c r="U113"/>
  <c r="T113"/>
  <c r="S113"/>
  <c r="R113"/>
  <c r="P113"/>
  <c r="Q113" s="1"/>
  <c r="V112"/>
  <c r="U112"/>
  <c r="T112"/>
  <c r="S112"/>
  <c r="R112"/>
  <c r="P112"/>
  <c r="Q112" s="1"/>
  <c r="V111"/>
  <c r="U111"/>
  <c r="T111"/>
  <c r="S111"/>
  <c r="R111"/>
  <c r="P111"/>
  <c r="Q111" s="1"/>
  <c r="V110"/>
  <c r="U110"/>
  <c r="T110"/>
  <c r="S110"/>
  <c r="R110"/>
  <c r="P110"/>
  <c r="Q110" s="1"/>
  <c r="V109"/>
  <c r="U109"/>
  <c r="T109"/>
  <c r="S109"/>
  <c r="R109"/>
  <c r="P109"/>
  <c r="Q109" s="1"/>
  <c r="V108"/>
  <c r="U108"/>
  <c r="T108"/>
  <c r="S108"/>
  <c r="R108"/>
  <c r="P108"/>
  <c r="Q108" s="1"/>
  <c r="V107"/>
  <c r="U107"/>
  <c r="T107"/>
  <c r="S107"/>
  <c r="R107"/>
  <c r="P107"/>
  <c r="Q107" s="1"/>
  <c r="V106"/>
  <c r="U106"/>
  <c r="T106"/>
  <c r="S106"/>
  <c r="R106"/>
  <c r="P106"/>
  <c r="Q106" s="1"/>
  <c r="V105"/>
  <c r="U105"/>
  <c r="T105"/>
  <c r="S105"/>
  <c r="R105"/>
  <c r="P105"/>
  <c r="Q105" s="1"/>
  <c r="V104"/>
  <c r="U104"/>
  <c r="T104"/>
  <c r="S104"/>
  <c r="R104"/>
  <c r="P104"/>
  <c r="Q104" s="1"/>
  <c r="V103"/>
  <c r="U103"/>
  <c r="T103"/>
  <c r="S103"/>
  <c r="R103"/>
  <c r="P103"/>
  <c r="Q103" s="1"/>
  <c r="V102"/>
  <c r="U102"/>
  <c r="T102"/>
  <c r="S102"/>
  <c r="R102"/>
  <c r="P102"/>
  <c r="Q102" s="1"/>
  <c r="V101"/>
  <c r="U101"/>
  <c r="T101"/>
  <c r="S101"/>
  <c r="R101"/>
  <c r="P101"/>
  <c r="Q101" s="1"/>
  <c r="V100"/>
  <c r="U100"/>
  <c r="T100"/>
  <c r="S100"/>
  <c r="R100"/>
  <c r="P100"/>
  <c r="Q100" s="1"/>
  <c r="V99"/>
  <c r="U99"/>
  <c r="T99"/>
  <c r="S99"/>
  <c r="R99"/>
  <c r="P99"/>
  <c r="Q99" s="1"/>
  <c r="V98"/>
  <c r="U98"/>
  <c r="T98"/>
  <c r="S98"/>
  <c r="R98"/>
  <c r="P98"/>
  <c r="Q98" s="1"/>
  <c r="V97"/>
  <c r="U97"/>
  <c r="T97"/>
  <c r="S97"/>
  <c r="R97"/>
  <c r="P97"/>
  <c r="Q97" s="1"/>
  <c r="V96"/>
  <c r="U96"/>
  <c r="T96"/>
  <c r="S96"/>
  <c r="R96"/>
  <c r="P96"/>
  <c r="Q96" s="1"/>
  <c r="V95"/>
  <c r="U95"/>
  <c r="T95"/>
  <c r="S95"/>
  <c r="R95"/>
  <c r="P95"/>
  <c r="Q95" s="1"/>
  <c r="V94"/>
  <c r="U94"/>
  <c r="T94"/>
  <c r="S94"/>
  <c r="R94"/>
  <c r="P94"/>
  <c r="Q94" s="1"/>
  <c r="V93"/>
  <c r="U93"/>
  <c r="T93"/>
  <c r="S93"/>
  <c r="R93"/>
  <c r="P93"/>
  <c r="Q93" s="1"/>
  <c r="V92"/>
  <c r="U92"/>
  <c r="T92"/>
  <c r="S92"/>
  <c r="R92"/>
  <c r="P92"/>
  <c r="Q92" s="1"/>
  <c r="V91"/>
  <c r="U91"/>
  <c r="T91"/>
  <c r="S91"/>
  <c r="R91"/>
  <c r="P91"/>
  <c r="Q91" s="1"/>
  <c r="V90"/>
  <c r="U90"/>
  <c r="T90"/>
  <c r="S90"/>
  <c r="R90"/>
  <c r="P90"/>
  <c r="Q90" s="1"/>
  <c r="V89"/>
  <c r="U89"/>
  <c r="T89"/>
  <c r="S89"/>
  <c r="R89"/>
  <c r="P89"/>
  <c r="Q89" s="1"/>
  <c r="V88"/>
  <c r="U88"/>
  <c r="T88"/>
  <c r="S88"/>
  <c r="R88"/>
  <c r="P88"/>
  <c r="Q88" s="1"/>
  <c r="V87"/>
  <c r="U87"/>
  <c r="T87"/>
  <c r="S87"/>
  <c r="R87"/>
  <c r="P87"/>
  <c r="Q87" s="1"/>
  <c r="V86"/>
  <c r="U86"/>
  <c r="T86"/>
  <c r="S86"/>
  <c r="R86"/>
  <c r="P86"/>
  <c r="Q86" s="1"/>
  <c r="V85"/>
  <c r="U85"/>
  <c r="T85"/>
  <c r="S85"/>
  <c r="R85"/>
  <c r="P85"/>
  <c r="Q85" s="1"/>
  <c r="V84"/>
  <c r="U84"/>
  <c r="T84"/>
  <c r="S84"/>
  <c r="R84"/>
  <c r="P84"/>
  <c r="Q84" s="1"/>
  <c r="V83"/>
  <c r="U83"/>
  <c r="T83"/>
  <c r="S83"/>
  <c r="R83"/>
  <c r="P83"/>
  <c r="Q83" s="1"/>
  <c r="V82"/>
  <c r="U82"/>
  <c r="T82"/>
  <c r="S82"/>
  <c r="R82"/>
  <c r="P82"/>
  <c r="Q82" s="1"/>
  <c r="V81"/>
  <c r="U81"/>
  <c r="T81"/>
  <c r="S81"/>
  <c r="R81"/>
  <c r="P81"/>
  <c r="Q81" s="1"/>
  <c r="V80"/>
  <c r="U80"/>
  <c r="T80"/>
  <c r="S80"/>
  <c r="R80"/>
  <c r="P80"/>
  <c r="Q80" s="1"/>
  <c r="V79"/>
  <c r="U79"/>
  <c r="T79"/>
  <c r="S79"/>
  <c r="R79"/>
  <c r="P79"/>
  <c r="Q79" s="1"/>
  <c r="V78"/>
  <c r="U78"/>
  <c r="T78"/>
  <c r="S78"/>
  <c r="R78"/>
  <c r="P78"/>
  <c r="Q78" s="1"/>
  <c r="V77"/>
  <c r="U77"/>
  <c r="T77"/>
  <c r="S77"/>
  <c r="R77"/>
  <c r="P77"/>
  <c r="Q77" s="1"/>
  <c r="V76"/>
  <c r="U76"/>
  <c r="T76"/>
  <c r="S76"/>
  <c r="R76"/>
  <c r="P76"/>
  <c r="Q76" s="1"/>
  <c r="V75"/>
  <c r="U75"/>
  <c r="T75"/>
  <c r="S75"/>
  <c r="R75"/>
  <c r="P75"/>
  <c r="Q75" s="1"/>
  <c r="V74"/>
  <c r="U74"/>
  <c r="T74"/>
  <c r="S74"/>
  <c r="R74"/>
  <c r="P74"/>
  <c r="Q74" s="1"/>
  <c r="V73"/>
  <c r="U73"/>
  <c r="T73"/>
  <c r="S73"/>
  <c r="R73"/>
  <c r="P73"/>
  <c r="Q73" s="1"/>
  <c r="V72"/>
  <c r="U72"/>
  <c r="T72"/>
  <c r="S72"/>
  <c r="R72"/>
  <c r="P72"/>
  <c r="Q72" s="1"/>
  <c r="V71"/>
  <c r="U71"/>
  <c r="T71"/>
  <c r="S71"/>
  <c r="R71"/>
  <c r="P71"/>
  <c r="Q71" s="1"/>
  <c r="V70"/>
  <c r="U70"/>
  <c r="T70"/>
  <c r="S70"/>
  <c r="R70"/>
  <c r="P70"/>
  <c r="Q70" s="1"/>
  <c r="V69"/>
  <c r="U69"/>
  <c r="T69"/>
  <c r="S69"/>
  <c r="R69"/>
  <c r="P69"/>
  <c r="Q69" s="1"/>
  <c r="V68"/>
  <c r="U68"/>
  <c r="T68"/>
  <c r="S68"/>
  <c r="R68"/>
  <c r="P68"/>
  <c r="Q68" s="1"/>
  <c r="V67"/>
  <c r="U67"/>
  <c r="T67"/>
  <c r="S67"/>
  <c r="R67"/>
  <c r="P67"/>
  <c r="Q67" s="1"/>
  <c r="V66"/>
  <c r="U66"/>
  <c r="T66"/>
  <c r="S66"/>
  <c r="R66"/>
  <c r="P66"/>
  <c r="Q66" s="1"/>
  <c r="V65"/>
  <c r="U65"/>
  <c r="T65"/>
  <c r="S65"/>
  <c r="R65"/>
  <c r="P65"/>
  <c r="Q65" s="1"/>
  <c r="V64"/>
  <c r="U64"/>
  <c r="T64"/>
  <c r="S64"/>
  <c r="R64"/>
  <c r="P64"/>
  <c r="Q64" s="1"/>
  <c r="V63"/>
  <c r="U63"/>
  <c r="T63"/>
  <c r="S63"/>
  <c r="R63"/>
  <c r="P63"/>
  <c r="Q63" s="1"/>
  <c r="V62"/>
  <c r="U62"/>
  <c r="T62"/>
  <c r="S62"/>
  <c r="R62"/>
  <c r="P62"/>
  <c r="Q62" s="1"/>
  <c r="V61"/>
  <c r="U61"/>
  <c r="T61"/>
  <c r="S61"/>
  <c r="R61"/>
  <c r="P61"/>
  <c r="Q61" s="1"/>
  <c r="V60"/>
  <c r="U60"/>
  <c r="T60"/>
  <c r="S60"/>
  <c r="R60"/>
  <c r="P60"/>
  <c r="Q60" s="1"/>
  <c r="V59"/>
  <c r="U59"/>
  <c r="T59"/>
  <c r="S59"/>
  <c r="R59"/>
  <c r="P59"/>
  <c r="Q59" s="1"/>
  <c r="V58"/>
  <c r="U58"/>
  <c r="T58"/>
  <c r="S58"/>
  <c r="R58"/>
  <c r="P58"/>
  <c r="Q58" s="1"/>
  <c r="V57"/>
  <c r="U57"/>
  <c r="T57"/>
  <c r="S57"/>
  <c r="R57"/>
  <c r="P57"/>
  <c r="Q57" s="1"/>
  <c r="V56"/>
  <c r="U56"/>
  <c r="T56"/>
  <c r="S56"/>
  <c r="R56"/>
  <c r="P56"/>
  <c r="Q56" s="1"/>
  <c r="V55"/>
  <c r="U55"/>
  <c r="T55"/>
  <c r="S55"/>
  <c r="R55"/>
  <c r="P55"/>
  <c r="Q55" s="1"/>
  <c r="V54"/>
  <c r="U54"/>
  <c r="T54"/>
  <c r="S54"/>
  <c r="R54"/>
  <c r="P54"/>
  <c r="Q54" s="1"/>
  <c r="V53"/>
  <c r="U53"/>
  <c r="T53"/>
  <c r="S53"/>
  <c r="R53"/>
  <c r="P53"/>
  <c r="Q53" s="1"/>
  <c r="V52"/>
  <c r="U52"/>
  <c r="T52"/>
  <c r="S52"/>
  <c r="R52"/>
  <c r="P52"/>
  <c r="Q52" s="1"/>
  <c r="V51"/>
  <c r="U51"/>
  <c r="T51"/>
  <c r="S51"/>
  <c r="R51"/>
  <c r="P51"/>
  <c r="Q51" s="1"/>
  <c r="V50"/>
  <c r="U50"/>
  <c r="T50"/>
  <c r="S50"/>
  <c r="R50"/>
  <c r="P50"/>
  <c r="Q50" s="1"/>
  <c r="V49"/>
  <c r="U49"/>
  <c r="T49"/>
  <c r="S49"/>
  <c r="R49"/>
  <c r="P49"/>
  <c r="Q49" s="1"/>
  <c r="V48"/>
  <c r="U48"/>
  <c r="T48"/>
  <c r="S48"/>
  <c r="R48"/>
  <c r="P48"/>
  <c r="Q48" s="1"/>
  <c r="V47"/>
  <c r="U47"/>
  <c r="T47"/>
  <c r="S47"/>
  <c r="R47"/>
  <c r="P47"/>
  <c r="Q47" s="1"/>
  <c r="V46"/>
  <c r="U46"/>
  <c r="T46"/>
  <c r="S46"/>
  <c r="R46"/>
  <c r="P46"/>
  <c r="Q46" s="1"/>
  <c r="V45"/>
  <c r="U45"/>
  <c r="T45"/>
  <c r="S45"/>
  <c r="R45"/>
  <c r="P45"/>
  <c r="Q45" s="1"/>
  <c r="V44"/>
  <c r="U44"/>
  <c r="T44"/>
  <c r="S44"/>
  <c r="R44"/>
  <c r="P44"/>
  <c r="Q44" s="1"/>
  <c r="V43"/>
  <c r="U43"/>
  <c r="T43"/>
  <c r="S43"/>
  <c r="R43"/>
  <c r="P43"/>
  <c r="Q43" s="1"/>
  <c r="V42"/>
  <c r="U42"/>
  <c r="T42"/>
  <c r="S42"/>
  <c r="R42"/>
  <c r="P42"/>
  <c r="Q42" s="1"/>
  <c r="V41"/>
  <c r="U41"/>
  <c r="T41"/>
  <c r="S41"/>
  <c r="R41"/>
  <c r="P41"/>
  <c r="Q41" s="1"/>
  <c r="V40"/>
  <c r="U40"/>
  <c r="T40"/>
  <c r="S40"/>
  <c r="R40"/>
  <c r="P40"/>
  <c r="Q40" s="1"/>
  <c r="V39"/>
  <c r="U39"/>
  <c r="T39"/>
  <c r="S39"/>
  <c r="R39"/>
  <c r="P39"/>
  <c r="Q39" s="1"/>
  <c r="V38"/>
  <c r="U38"/>
  <c r="T38"/>
  <c r="S38"/>
  <c r="R38"/>
  <c r="P38"/>
  <c r="Q38" s="1"/>
  <c r="V37"/>
  <c r="U37"/>
  <c r="T37"/>
  <c r="S37"/>
  <c r="R37"/>
  <c r="P37"/>
  <c r="Q37" s="1"/>
  <c r="V36"/>
  <c r="U36"/>
  <c r="T36"/>
  <c r="S36"/>
  <c r="R36"/>
  <c r="P36"/>
  <c r="Q36" s="1"/>
  <c r="V35"/>
  <c r="U35"/>
  <c r="T35"/>
  <c r="S35"/>
  <c r="R35"/>
  <c r="P35"/>
  <c r="Q35" s="1"/>
  <c r="V34"/>
  <c r="U34"/>
  <c r="T34"/>
  <c r="S34"/>
  <c r="R34"/>
  <c r="P34"/>
  <c r="Q34" s="1"/>
  <c r="V33"/>
  <c r="U33"/>
  <c r="T33"/>
  <c r="S33"/>
  <c r="R33"/>
  <c r="P33"/>
  <c r="Q33" s="1"/>
  <c r="V32"/>
  <c r="U32"/>
  <c r="T32"/>
  <c r="S32"/>
  <c r="R32"/>
  <c r="P32"/>
  <c r="Q32" s="1"/>
  <c r="V31"/>
  <c r="U31"/>
  <c r="T31"/>
  <c r="S31"/>
  <c r="R31"/>
  <c r="P31"/>
  <c r="Q31" s="1"/>
  <c r="V30"/>
  <c r="U30"/>
  <c r="T30"/>
  <c r="S30"/>
  <c r="R30"/>
  <c r="P30"/>
  <c r="Q30" s="1"/>
  <c r="V29"/>
  <c r="U29"/>
  <c r="T29"/>
  <c r="S29"/>
  <c r="R29"/>
  <c r="P29"/>
  <c r="Q29" s="1"/>
  <c r="V28"/>
  <c r="U28"/>
  <c r="T28"/>
  <c r="S28"/>
  <c r="R28"/>
  <c r="P28"/>
  <c r="Q28" s="1"/>
  <c r="V27"/>
  <c r="U27"/>
  <c r="T27"/>
  <c r="S27"/>
  <c r="R27"/>
  <c r="P27"/>
  <c r="Q27" s="1"/>
  <c r="V26"/>
  <c r="U26"/>
  <c r="T26"/>
  <c r="S26"/>
  <c r="R26"/>
  <c r="P26"/>
  <c r="Q26" s="1"/>
  <c r="V25"/>
  <c r="U25"/>
  <c r="T25"/>
  <c r="S25"/>
  <c r="R25"/>
  <c r="P25"/>
  <c r="Q25" s="1"/>
  <c r="V24"/>
  <c r="U24"/>
  <c r="T24"/>
  <c r="S24"/>
  <c r="R24"/>
  <c r="P24"/>
  <c r="Q24" s="1"/>
  <c r="V23"/>
  <c r="U23"/>
  <c r="T23"/>
  <c r="S23"/>
  <c r="R23"/>
  <c r="P23"/>
  <c r="Q23" s="1"/>
  <c r="V22"/>
  <c r="U22"/>
  <c r="T22"/>
  <c r="S22"/>
  <c r="R22"/>
  <c r="P22"/>
  <c r="Q22" s="1"/>
  <c r="V21"/>
  <c r="U21"/>
  <c r="T21"/>
  <c r="S21"/>
  <c r="R21"/>
  <c r="P21"/>
  <c r="Q21" s="1"/>
  <c r="V20"/>
  <c r="U20"/>
  <c r="T20"/>
  <c r="S20"/>
  <c r="R20"/>
  <c r="P20"/>
  <c r="Q20" s="1"/>
  <c r="V19"/>
  <c r="U19"/>
  <c r="T19"/>
  <c r="S19"/>
  <c r="R19"/>
  <c r="P19"/>
  <c r="Q19" s="1"/>
  <c r="V18"/>
  <c r="U18"/>
  <c r="T18"/>
  <c r="S18"/>
  <c r="R18"/>
  <c r="P18"/>
  <c r="Q18" s="1"/>
  <c r="V17"/>
  <c r="U17"/>
  <c r="T17"/>
  <c r="S17"/>
  <c r="R17"/>
  <c r="P17"/>
  <c r="Q17" s="1"/>
  <c r="V16"/>
  <c r="U16"/>
  <c r="T16"/>
  <c r="S16"/>
  <c r="R16"/>
  <c r="P16"/>
  <c r="Q16" s="1"/>
  <c r="V15"/>
  <c r="U15"/>
  <c r="T15"/>
  <c r="S15"/>
  <c r="R15"/>
  <c r="P15"/>
  <c r="Q15" s="1"/>
  <c r="V14"/>
  <c r="U14"/>
  <c r="T14"/>
  <c r="S14"/>
  <c r="R14"/>
  <c r="P14"/>
  <c r="Q14" s="1"/>
  <c r="V13"/>
  <c r="U13"/>
  <c r="T13"/>
  <c r="S13"/>
  <c r="R13"/>
  <c r="P13"/>
  <c r="Q13" s="1"/>
  <c r="V12"/>
  <c r="U12"/>
  <c r="T12"/>
  <c r="S12"/>
  <c r="R12"/>
  <c r="P12"/>
  <c r="Q12" s="1"/>
  <c r="V11"/>
  <c r="U11"/>
  <c r="T11"/>
  <c r="S11"/>
  <c r="R11"/>
  <c r="P11"/>
  <c r="Q11" s="1"/>
  <c r="V10"/>
  <c r="U10"/>
  <c r="T10"/>
  <c r="S10"/>
  <c r="R10"/>
  <c r="P10"/>
  <c r="Q10" s="1"/>
  <c r="V9"/>
  <c r="U9"/>
  <c r="T9"/>
  <c r="S9"/>
  <c r="R9"/>
  <c r="P9"/>
  <c r="Q9" s="1"/>
  <c r="V8"/>
  <c r="U8"/>
  <c r="T8"/>
  <c r="S8"/>
  <c r="R8"/>
  <c r="P8"/>
  <c r="Q8" s="1"/>
  <c r="V7"/>
  <c r="U7"/>
  <c r="T7"/>
  <c r="S7"/>
  <c r="R7"/>
  <c r="P7"/>
  <c r="Q7" s="1"/>
  <c r="V6"/>
  <c r="U6"/>
  <c r="T6"/>
  <c r="S6"/>
  <c r="R6"/>
  <c r="P6"/>
  <c r="Q6" s="1"/>
  <c r="V87" i="1"/>
  <c r="V78"/>
  <c r="U72"/>
  <c r="V69"/>
  <c r="U66"/>
  <c r="V65"/>
  <c r="U57"/>
  <c r="V54"/>
  <c r="U53"/>
  <c r="U52"/>
  <c r="U50"/>
  <c r="U49"/>
  <c r="U47"/>
  <c r="U46"/>
  <c r="V42"/>
  <c r="U38"/>
  <c r="V33"/>
  <c r="V29"/>
  <c r="U22"/>
  <c r="U20"/>
  <c r="U18"/>
  <c r="U15"/>
  <c r="V12"/>
  <c r="V10"/>
  <c r="V8"/>
  <c r="V97"/>
  <c r="U97"/>
  <c r="T97"/>
  <c r="S97"/>
  <c r="R97"/>
  <c r="AA97" s="1"/>
  <c r="P97"/>
  <c r="Q97" s="1"/>
  <c r="AE97" s="1"/>
  <c r="V96"/>
  <c r="U96"/>
  <c r="T96"/>
  <c r="S96"/>
  <c r="R96"/>
  <c r="AA96" s="1"/>
  <c r="P96"/>
  <c r="Q96" s="1"/>
  <c r="AE96" s="1"/>
  <c r="V95"/>
  <c r="U95"/>
  <c r="T95"/>
  <c r="S95"/>
  <c r="R95"/>
  <c r="AA95" s="1"/>
  <c r="P95"/>
  <c r="Q95" s="1"/>
  <c r="AE95" s="1"/>
  <c r="V94"/>
  <c r="U94"/>
  <c r="T94"/>
  <c r="S94"/>
  <c r="R94"/>
  <c r="AA94" s="1"/>
  <c r="P94"/>
  <c r="Q94" s="1"/>
  <c r="AE94" s="1"/>
  <c r="V93"/>
  <c r="U93"/>
  <c r="T93"/>
  <c r="S93"/>
  <c r="R93"/>
  <c r="AA93" s="1"/>
  <c r="P93"/>
  <c r="Q93" s="1"/>
  <c r="AE93" s="1"/>
  <c r="V92"/>
  <c r="U92"/>
  <c r="T92"/>
  <c r="S92"/>
  <c r="R92"/>
  <c r="AA92" s="1"/>
  <c r="P92"/>
  <c r="Q92" s="1"/>
  <c r="AE92" s="1"/>
  <c r="V91"/>
  <c r="U91"/>
  <c r="T91"/>
  <c r="S91"/>
  <c r="R91"/>
  <c r="AA91" s="1"/>
  <c r="P91"/>
  <c r="Q91" s="1"/>
  <c r="AE91" s="1"/>
  <c r="V90"/>
  <c r="U90"/>
  <c r="T90"/>
  <c r="S90"/>
  <c r="R90"/>
  <c r="AA90" s="1"/>
  <c r="P90"/>
  <c r="Q90" s="1"/>
  <c r="AE90" s="1"/>
  <c r="V89"/>
  <c r="U89"/>
  <c r="T89"/>
  <c r="S89"/>
  <c r="R89"/>
  <c r="AA89" s="1"/>
  <c r="P89"/>
  <c r="Q89" s="1"/>
  <c r="AE89" s="1"/>
  <c r="V88"/>
  <c r="U88"/>
  <c r="T88"/>
  <c r="S88"/>
  <c r="R88"/>
  <c r="AA88" s="1"/>
  <c r="P88"/>
  <c r="Q88" s="1"/>
  <c r="AE88" s="1"/>
  <c r="P87"/>
  <c r="Q87" s="1"/>
  <c r="AE87" s="1"/>
  <c r="V86"/>
  <c r="U86"/>
  <c r="T86"/>
  <c r="S86"/>
  <c r="R86"/>
  <c r="AA86" s="1"/>
  <c r="P86"/>
  <c r="Q86" s="1"/>
  <c r="AE86" s="1"/>
  <c r="V85"/>
  <c r="U85"/>
  <c r="T85"/>
  <c r="S85"/>
  <c r="R85"/>
  <c r="AA85" s="1"/>
  <c r="P85"/>
  <c r="Q85" s="1"/>
  <c r="AE85" s="1"/>
  <c r="V84"/>
  <c r="U84"/>
  <c r="T84"/>
  <c r="S84"/>
  <c r="R84"/>
  <c r="AA84" s="1"/>
  <c r="P84"/>
  <c r="Q84" s="1"/>
  <c r="AE84" s="1"/>
  <c r="V83"/>
  <c r="U83"/>
  <c r="T83"/>
  <c r="S83"/>
  <c r="R83"/>
  <c r="AA83" s="1"/>
  <c r="P83"/>
  <c r="Q83" s="1"/>
  <c r="AE83" s="1"/>
  <c r="V82"/>
  <c r="U82"/>
  <c r="T82"/>
  <c r="S82"/>
  <c r="R82"/>
  <c r="AA82" s="1"/>
  <c r="P82"/>
  <c r="Q82" s="1"/>
  <c r="AE82" s="1"/>
  <c r="V81"/>
  <c r="U81"/>
  <c r="T81"/>
  <c r="S81"/>
  <c r="R81"/>
  <c r="AA81" s="1"/>
  <c r="P81"/>
  <c r="Q81" s="1"/>
  <c r="AE81" s="1"/>
  <c r="V80"/>
  <c r="U80"/>
  <c r="T80"/>
  <c r="S80"/>
  <c r="R80"/>
  <c r="AA80" s="1"/>
  <c r="P80"/>
  <c r="Q80" s="1"/>
  <c r="AE80" s="1"/>
  <c r="V79"/>
  <c r="U79"/>
  <c r="T79"/>
  <c r="S79"/>
  <c r="R79"/>
  <c r="AA79" s="1"/>
  <c r="P79"/>
  <c r="Q79" s="1"/>
  <c r="AE79" s="1"/>
  <c r="S78"/>
  <c r="P78"/>
  <c r="Q78" s="1"/>
  <c r="AE78" s="1"/>
  <c r="V77"/>
  <c r="U77"/>
  <c r="T77"/>
  <c r="S77"/>
  <c r="R77"/>
  <c r="AA77" s="1"/>
  <c r="P77"/>
  <c r="Q77" s="1"/>
  <c r="AE77" s="1"/>
  <c r="V76"/>
  <c r="U76"/>
  <c r="T76"/>
  <c r="S76"/>
  <c r="R76"/>
  <c r="AA76" s="1"/>
  <c r="P76"/>
  <c r="Q76" s="1"/>
  <c r="AE76" s="1"/>
  <c r="V75"/>
  <c r="U75"/>
  <c r="T75"/>
  <c r="S75"/>
  <c r="R75"/>
  <c r="AA75" s="1"/>
  <c r="P75"/>
  <c r="Q75" s="1"/>
  <c r="AE75" s="1"/>
  <c r="V74"/>
  <c r="U74"/>
  <c r="T74"/>
  <c r="S74"/>
  <c r="R74"/>
  <c r="AA74" s="1"/>
  <c r="P74"/>
  <c r="Q74" s="1"/>
  <c r="AE74" s="1"/>
  <c r="V73"/>
  <c r="U73"/>
  <c r="T73"/>
  <c r="S73"/>
  <c r="R73"/>
  <c r="AA73" s="1"/>
  <c r="P73"/>
  <c r="Q73" s="1"/>
  <c r="AE73" s="1"/>
  <c r="V72"/>
  <c r="T72"/>
  <c r="R72"/>
  <c r="AA72" s="1"/>
  <c r="P72"/>
  <c r="Q72" s="1"/>
  <c r="AE72" s="1"/>
  <c r="V71"/>
  <c r="U71"/>
  <c r="T71"/>
  <c r="S71"/>
  <c r="R71"/>
  <c r="AA71" s="1"/>
  <c r="P71"/>
  <c r="Q71" s="1"/>
  <c r="AE71" s="1"/>
  <c r="V70"/>
  <c r="U70"/>
  <c r="T70"/>
  <c r="S70"/>
  <c r="R70"/>
  <c r="AA70" s="1"/>
  <c r="P70"/>
  <c r="Q70" s="1"/>
  <c r="AE70" s="1"/>
  <c r="P69"/>
  <c r="Q69" s="1"/>
  <c r="AE69" s="1"/>
  <c r="V68"/>
  <c r="U68"/>
  <c r="T68"/>
  <c r="S68"/>
  <c r="R68"/>
  <c r="AA68" s="1"/>
  <c r="P68"/>
  <c r="Q68" s="1"/>
  <c r="AE68" s="1"/>
  <c r="V67"/>
  <c r="U67"/>
  <c r="T67"/>
  <c r="S67"/>
  <c r="R67"/>
  <c r="AA67" s="1"/>
  <c r="P67"/>
  <c r="Q67" s="1"/>
  <c r="AE67" s="1"/>
  <c r="V66"/>
  <c r="T66"/>
  <c r="R66"/>
  <c r="AA66" s="1"/>
  <c r="P66"/>
  <c r="Q66" s="1"/>
  <c r="AE66" s="1"/>
  <c r="U65"/>
  <c r="S65"/>
  <c r="P65"/>
  <c r="Q65" s="1"/>
  <c r="AE65" s="1"/>
  <c r="V64"/>
  <c r="U64"/>
  <c r="T64"/>
  <c r="S64"/>
  <c r="R64"/>
  <c r="AA64" s="1"/>
  <c r="P64"/>
  <c r="Q64" s="1"/>
  <c r="AE64" s="1"/>
  <c r="V63"/>
  <c r="U63"/>
  <c r="T63"/>
  <c r="S63"/>
  <c r="R63"/>
  <c r="AA63" s="1"/>
  <c r="P63"/>
  <c r="Q63" s="1"/>
  <c r="AE63" s="1"/>
  <c r="V62"/>
  <c r="U62"/>
  <c r="T62"/>
  <c r="S62"/>
  <c r="R62"/>
  <c r="AA62" s="1"/>
  <c r="P62"/>
  <c r="Q62" s="1"/>
  <c r="AE62" s="1"/>
  <c r="V61"/>
  <c r="U61"/>
  <c r="T61"/>
  <c r="S61"/>
  <c r="R61"/>
  <c r="AA61" s="1"/>
  <c r="P61"/>
  <c r="Q61" s="1"/>
  <c r="AE61" s="1"/>
  <c r="V60"/>
  <c r="U60"/>
  <c r="T60"/>
  <c r="S60"/>
  <c r="R60"/>
  <c r="AA60" s="1"/>
  <c r="P60"/>
  <c r="Q60" s="1"/>
  <c r="AE60" s="1"/>
  <c r="V59"/>
  <c r="U59"/>
  <c r="T59"/>
  <c r="S59"/>
  <c r="R59"/>
  <c r="AA59" s="1"/>
  <c r="P59"/>
  <c r="Q59" s="1"/>
  <c r="AE59" s="1"/>
  <c r="V58"/>
  <c r="U58"/>
  <c r="T58"/>
  <c r="S58"/>
  <c r="R58"/>
  <c r="AA58" s="1"/>
  <c r="P58"/>
  <c r="Q58" s="1"/>
  <c r="AE58" s="1"/>
  <c r="R57"/>
  <c r="AA57" s="1"/>
  <c r="P57"/>
  <c r="Q57" s="1"/>
  <c r="AE57" s="1"/>
  <c r="V56"/>
  <c r="U56"/>
  <c r="T56"/>
  <c r="S56"/>
  <c r="R56"/>
  <c r="AA56" s="1"/>
  <c r="P56"/>
  <c r="Q56" s="1"/>
  <c r="AE56" s="1"/>
  <c r="V55"/>
  <c r="U55"/>
  <c r="T55"/>
  <c r="S55"/>
  <c r="R55"/>
  <c r="AA55" s="1"/>
  <c r="P55"/>
  <c r="Q55" s="1"/>
  <c r="AE55" s="1"/>
  <c r="S54"/>
  <c r="P54"/>
  <c r="Q54" s="1"/>
  <c r="AE54" s="1"/>
  <c r="V53"/>
  <c r="T53"/>
  <c r="R53"/>
  <c r="AA53" s="1"/>
  <c r="P53"/>
  <c r="Q53" s="1"/>
  <c r="AE53" s="1"/>
  <c r="V52"/>
  <c r="T52"/>
  <c r="R52"/>
  <c r="AA52" s="1"/>
  <c r="P52"/>
  <c r="Q52" s="1"/>
  <c r="AE52" s="1"/>
  <c r="V51"/>
  <c r="U51"/>
  <c r="T51"/>
  <c r="S51"/>
  <c r="R51"/>
  <c r="AA51" s="1"/>
  <c r="P51"/>
  <c r="Q51" s="1"/>
  <c r="AE51" s="1"/>
  <c r="V50"/>
  <c r="P50"/>
  <c r="Q50" s="1"/>
  <c r="AE50" s="1"/>
  <c r="V49"/>
  <c r="T49"/>
  <c r="R49"/>
  <c r="AA49" s="1"/>
  <c r="P49"/>
  <c r="Q49" s="1"/>
  <c r="AE49" s="1"/>
  <c r="V48"/>
  <c r="U48"/>
  <c r="T48"/>
  <c r="S48"/>
  <c r="R48"/>
  <c r="AA48" s="1"/>
  <c r="P48"/>
  <c r="Q48" s="1"/>
  <c r="AE48" s="1"/>
  <c r="T47"/>
  <c r="P47"/>
  <c r="Q47" s="1"/>
  <c r="AE47" s="1"/>
  <c r="V46"/>
  <c r="T46"/>
  <c r="R46"/>
  <c r="AA46" s="1"/>
  <c r="P46"/>
  <c r="Q46" s="1"/>
  <c r="AE46" s="1"/>
  <c r="V45"/>
  <c r="U45"/>
  <c r="T45"/>
  <c r="S45"/>
  <c r="R45"/>
  <c r="AA45" s="1"/>
  <c r="P45"/>
  <c r="Q45" s="1"/>
  <c r="AE45" s="1"/>
  <c r="V44"/>
  <c r="U44"/>
  <c r="T44"/>
  <c r="S44"/>
  <c r="R44"/>
  <c r="AA44" s="1"/>
  <c r="P44"/>
  <c r="Q44" s="1"/>
  <c r="AE44" s="1"/>
  <c r="V43"/>
  <c r="U43"/>
  <c r="T43"/>
  <c r="S43"/>
  <c r="R43"/>
  <c r="AA43" s="1"/>
  <c r="P43"/>
  <c r="Q43" s="1"/>
  <c r="AE43" s="1"/>
  <c r="S42"/>
  <c r="P42"/>
  <c r="Q42" s="1"/>
  <c r="AE42" s="1"/>
  <c r="V41"/>
  <c r="U41"/>
  <c r="T41"/>
  <c r="S41"/>
  <c r="R41"/>
  <c r="AA41" s="1"/>
  <c r="P41"/>
  <c r="Q41" s="1"/>
  <c r="AE41" s="1"/>
  <c r="V40"/>
  <c r="U40"/>
  <c r="T40"/>
  <c r="S40"/>
  <c r="R40"/>
  <c r="AA40" s="1"/>
  <c r="P40"/>
  <c r="Q40" s="1"/>
  <c r="AE40" s="1"/>
  <c r="V39"/>
  <c r="U39"/>
  <c r="T39"/>
  <c r="S39"/>
  <c r="R39"/>
  <c r="AA39" s="1"/>
  <c r="P39"/>
  <c r="Q39" s="1"/>
  <c r="AE39" s="1"/>
  <c r="V38"/>
  <c r="T38"/>
  <c r="R38"/>
  <c r="AA38" s="1"/>
  <c r="P38"/>
  <c r="Q38" s="1"/>
  <c r="AE38" s="1"/>
  <c r="V37"/>
  <c r="U37"/>
  <c r="T37"/>
  <c r="S37"/>
  <c r="R37"/>
  <c r="AA37" s="1"/>
  <c r="P37"/>
  <c r="Q37" s="1"/>
  <c r="AE37" s="1"/>
  <c r="V36"/>
  <c r="U36"/>
  <c r="T36"/>
  <c r="S36"/>
  <c r="R36"/>
  <c r="AA36" s="1"/>
  <c r="P36"/>
  <c r="Q36" s="1"/>
  <c r="AE36" s="1"/>
  <c r="V35"/>
  <c r="U35"/>
  <c r="T35"/>
  <c r="S35"/>
  <c r="R35"/>
  <c r="AA35" s="1"/>
  <c r="P35"/>
  <c r="Q35" s="1"/>
  <c r="AE35" s="1"/>
  <c r="V34"/>
  <c r="U34"/>
  <c r="T34"/>
  <c r="S34"/>
  <c r="R34"/>
  <c r="AA34" s="1"/>
  <c r="P34"/>
  <c r="Q34" s="1"/>
  <c r="AE34" s="1"/>
  <c r="U33"/>
  <c r="P33"/>
  <c r="Q33" s="1"/>
  <c r="AE33" s="1"/>
  <c r="V32"/>
  <c r="U32"/>
  <c r="T32"/>
  <c r="S32"/>
  <c r="R32"/>
  <c r="AA32" s="1"/>
  <c r="P32"/>
  <c r="Q32" s="1"/>
  <c r="AE32" s="1"/>
  <c r="V31"/>
  <c r="U31"/>
  <c r="T31"/>
  <c r="S31"/>
  <c r="R31"/>
  <c r="AA31" s="1"/>
  <c r="P31"/>
  <c r="Q31" s="1"/>
  <c r="AE31" s="1"/>
  <c r="V30"/>
  <c r="U30"/>
  <c r="T30"/>
  <c r="S30"/>
  <c r="R30"/>
  <c r="AA30" s="1"/>
  <c r="P30"/>
  <c r="Q30" s="1"/>
  <c r="AE30" s="1"/>
  <c r="S29"/>
  <c r="P29"/>
  <c r="Q29" s="1"/>
  <c r="AE29" s="1"/>
  <c r="V28"/>
  <c r="U28"/>
  <c r="T28"/>
  <c r="S28"/>
  <c r="R28"/>
  <c r="AA28" s="1"/>
  <c r="P28"/>
  <c r="Q28" s="1"/>
  <c r="AE28" s="1"/>
  <c r="V27"/>
  <c r="U27"/>
  <c r="T27"/>
  <c r="S27"/>
  <c r="R27"/>
  <c r="AA27" s="1"/>
  <c r="P27"/>
  <c r="Q27" s="1"/>
  <c r="AE27" s="1"/>
  <c r="V26"/>
  <c r="U26"/>
  <c r="T26"/>
  <c r="S26"/>
  <c r="R26"/>
  <c r="AA26" s="1"/>
  <c r="P26"/>
  <c r="Q26" s="1"/>
  <c r="AE26" s="1"/>
  <c r="V25"/>
  <c r="U25"/>
  <c r="T25"/>
  <c r="S25"/>
  <c r="R25"/>
  <c r="AA25" s="1"/>
  <c r="P25"/>
  <c r="Q25" s="1"/>
  <c r="AE25" s="1"/>
  <c r="V24"/>
  <c r="U24"/>
  <c r="T24"/>
  <c r="S24"/>
  <c r="R24"/>
  <c r="AA24" s="1"/>
  <c r="P24"/>
  <c r="Q24" s="1"/>
  <c r="AE24" s="1"/>
  <c r="V23"/>
  <c r="U23"/>
  <c r="T23"/>
  <c r="S23"/>
  <c r="R23"/>
  <c r="AA23" s="1"/>
  <c r="P23"/>
  <c r="Q23" s="1"/>
  <c r="AE23" s="1"/>
  <c r="T22"/>
  <c r="P22"/>
  <c r="Q22" s="1"/>
  <c r="AE22" s="1"/>
  <c r="V21"/>
  <c r="U21"/>
  <c r="T21"/>
  <c r="S21"/>
  <c r="R21"/>
  <c r="AA21" s="1"/>
  <c r="P21"/>
  <c r="Q21" s="1"/>
  <c r="AE21" s="1"/>
  <c r="V20"/>
  <c r="T20"/>
  <c r="R20"/>
  <c r="AA20" s="1"/>
  <c r="P20"/>
  <c r="Q20" s="1"/>
  <c r="AE20" s="1"/>
  <c r="V19"/>
  <c r="U19"/>
  <c r="T19"/>
  <c r="S19"/>
  <c r="R19"/>
  <c r="AA19" s="1"/>
  <c r="P19"/>
  <c r="Q19" s="1"/>
  <c r="AE19" s="1"/>
  <c r="T18"/>
  <c r="P18"/>
  <c r="Q18" s="1"/>
  <c r="AE18" s="1"/>
  <c r="V17"/>
  <c r="U17"/>
  <c r="T17"/>
  <c r="S17"/>
  <c r="R17"/>
  <c r="AA17" s="1"/>
  <c r="P17"/>
  <c r="Q17" s="1"/>
  <c r="AE17" s="1"/>
  <c r="V16"/>
  <c r="U16"/>
  <c r="T16"/>
  <c r="S16"/>
  <c r="R16"/>
  <c r="AA16" s="1"/>
  <c r="P16"/>
  <c r="T15"/>
  <c r="P15"/>
  <c r="Q15" s="1"/>
  <c r="AE15" s="1"/>
  <c r="V14"/>
  <c r="U14"/>
  <c r="T14"/>
  <c r="S14"/>
  <c r="R14"/>
  <c r="P14"/>
  <c r="Q14" s="1"/>
  <c r="AE14" s="1"/>
  <c r="V13"/>
  <c r="U13"/>
  <c r="T13"/>
  <c r="S13"/>
  <c r="R13"/>
  <c r="P13"/>
  <c r="Q13" s="1"/>
  <c r="AE13" s="1"/>
  <c r="U12"/>
  <c r="S12"/>
  <c r="P12"/>
  <c r="Q12" s="1"/>
  <c r="AE12" s="1"/>
  <c r="V11"/>
  <c r="U11"/>
  <c r="T11"/>
  <c r="S11"/>
  <c r="R11"/>
  <c r="P11"/>
  <c r="Q11" s="1"/>
  <c r="AE11" s="1"/>
  <c r="P10"/>
  <c r="Q10" s="1"/>
  <c r="AE10" s="1"/>
  <c r="V9"/>
  <c r="U9"/>
  <c r="T9"/>
  <c r="S9"/>
  <c r="R9"/>
  <c r="AA9" s="1"/>
  <c r="P9"/>
  <c r="Q9" s="1"/>
  <c r="AE9" s="1"/>
  <c r="U8"/>
  <c r="S8"/>
  <c r="P8"/>
  <c r="Q8" s="1"/>
  <c r="AE8" s="1"/>
  <c r="V7"/>
  <c r="T7"/>
  <c r="R7"/>
  <c r="AA7" s="1"/>
  <c r="P7"/>
  <c r="Q7" s="1"/>
  <c r="AE7" s="1"/>
  <c r="V6"/>
  <c r="U6"/>
  <c r="T6"/>
  <c r="S6"/>
  <c r="R6"/>
  <c r="AA6" s="1"/>
  <c r="P6"/>
  <c r="Q6" s="1"/>
  <c r="AE6" s="1"/>
  <c r="V10" i="3"/>
  <c r="N10"/>
  <c r="M10"/>
  <c r="L10"/>
  <c r="T8"/>
  <c r="T7"/>
  <c r="T6"/>
  <c r="T5"/>
  <c r="S8"/>
  <c r="S7"/>
  <c r="S6"/>
  <c r="S5"/>
  <c r="R8"/>
  <c r="R7"/>
  <c r="R6"/>
  <c r="R5"/>
  <c r="O8"/>
  <c r="O7"/>
  <c r="O6"/>
  <c r="Q16" i="1" l="1"/>
  <c r="AE16" s="1"/>
  <c r="AA14" i="2"/>
  <c r="W14"/>
  <c r="AA18"/>
  <c r="W18"/>
  <c r="Z18" s="1"/>
  <c r="AA20"/>
  <c r="W20"/>
  <c r="Z20" s="1"/>
  <c r="AA22"/>
  <c r="W22"/>
  <c r="Z22" s="1"/>
  <c r="AA28"/>
  <c r="W28"/>
  <c r="Z28" s="1"/>
  <c r="AA30"/>
  <c r="W30"/>
  <c r="Z30" s="1"/>
  <c r="AA36"/>
  <c r="W36"/>
  <c r="Z36" s="1"/>
  <c r="AA40"/>
  <c r="W40"/>
  <c r="Z40" s="1"/>
  <c r="AA42"/>
  <c r="W42"/>
  <c r="Z42" s="1"/>
  <c r="AA46"/>
  <c r="W46"/>
  <c r="Z46" s="1"/>
  <c r="AA50"/>
  <c r="W50"/>
  <c r="Z50" s="1"/>
  <c r="AA7"/>
  <c r="W7"/>
  <c r="AA9"/>
  <c r="W9"/>
  <c r="Z9" s="1"/>
  <c r="AA11"/>
  <c r="W11"/>
  <c r="Z11" s="1"/>
  <c r="AA13"/>
  <c r="W13"/>
  <c r="Z13" s="1"/>
  <c r="AA15"/>
  <c r="W15"/>
  <c r="Z15" s="1"/>
  <c r="AA17"/>
  <c r="W17"/>
  <c r="AA19"/>
  <c r="W19"/>
  <c r="AA21"/>
  <c r="W21"/>
  <c r="AA23"/>
  <c r="W23"/>
  <c r="AA25"/>
  <c r="W25"/>
  <c r="AA27"/>
  <c r="W27"/>
  <c r="AA29"/>
  <c r="W29"/>
  <c r="AA31"/>
  <c r="W31"/>
  <c r="AA33"/>
  <c r="W33"/>
  <c r="AA35"/>
  <c r="W35"/>
  <c r="Z35" s="1"/>
  <c r="AA37"/>
  <c r="W37"/>
  <c r="AA39"/>
  <c r="W39"/>
  <c r="AA41"/>
  <c r="W41"/>
  <c r="AA43"/>
  <c r="W43"/>
  <c r="AA45"/>
  <c r="W45"/>
  <c r="AA47"/>
  <c r="W47"/>
  <c r="W49"/>
  <c r="W51"/>
  <c r="W53"/>
  <c r="AA55"/>
  <c r="W55"/>
  <c r="Z55" s="1"/>
  <c r="AA57"/>
  <c r="W57"/>
  <c r="AA59"/>
  <c r="W59"/>
  <c r="AA61"/>
  <c r="W61"/>
  <c r="AA63"/>
  <c r="W63"/>
  <c r="AA65"/>
  <c r="W65"/>
  <c r="Z65" s="1"/>
  <c r="AA67"/>
  <c r="W67"/>
  <c r="AA69"/>
  <c r="W69"/>
  <c r="Z69" s="1"/>
  <c r="AA71"/>
  <c r="W71"/>
  <c r="Z71" s="1"/>
  <c r="AA73"/>
  <c r="W73"/>
  <c r="Z73" s="1"/>
  <c r="AA75"/>
  <c r="W75"/>
  <c r="Z75" s="1"/>
  <c r="AA77"/>
  <c r="W77"/>
  <c r="Z77" s="1"/>
  <c r="AA79"/>
  <c r="W79"/>
  <c r="Z79" s="1"/>
  <c r="AA81"/>
  <c r="W81"/>
  <c r="Z81" s="1"/>
  <c r="AA83"/>
  <c r="W83"/>
  <c r="AA85"/>
  <c r="W85"/>
  <c r="Z85" s="1"/>
  <c r="AA87"/>
  <c r="W87"/>
  <c r="AA89"/>
  <c r="W89"/>
  <c r="AA91"/>
  <c r="W91"/>
  <c r="Z91" s="1"/>
  <c r="AA93"/>
  <c r="W93"/>
  <c r="Z93" s="1"/>
  <c r="AA95"/>
  <c r="W95"/>
  <c r="Z95" s="1"/>
  <c r="AA97"/>
  <c r="W97"/>
  <c r="Z97" s="1"/>
  <c r="AA99"/>
  <c r="W99"/>
  <c r="Z99" s="1"/>
  <c r="AA101"/>
  <c r="W101"/>
  <c r="Z101" s="1"/>
  <c r="AA103"/>
  <c r="W103"/>
  <c r="Z103" s="1"/>
  <c r="AA105"/>
  <c r="W105"/>
  <c r="Z105" s="1"/>
  <c r="AA107"/>
  <c r="W107"/>
  <c r="Z107" s="1"/>
  <c r="AA109"/>
  <c r="W109"/>
  <c r="Z109" s="1"/>
  <c r="AA111"/>
  <c r="W111"/>
  <c r="AA113"/>
  <c r="W113"/>
  <c r="AA115"/>
  <c r="W115"/>
  <c r="AA117"/>
  <c r="W117"/>
  <c r="AA119"/>
  <c r="W119"/>
  <c r="AA121"/>
  <c r="W121"/>
  <c r="AA123"/>
  <c r="W123"/>
  <c r="AA125"/>
  <c r="W125"/>
  <c r="AA127"/>
  <c r="W127"/>
  <c r="AA129"/>
  <c r="W129"/>
  <c r="AA131"/>
  <c r="W131"/>
  <c r="AA133"/>
  <c r="W133"/>
  <c r="AA135"/>
  <c r="W135"/>
  <c r="AA137"/>
  <c r="W137"/>
  <c r="AA8"/>
  <c r="W8"/>
  <c r="AA6"/>
  <c r="W6"/>
  <c r="Z6" s="1"/>
  <c r="AA10"/>
  <c r="W10"/>
  <c r="AA12"/>
  <c r="W12"/>
  <c r="AA16"/>
  <c r="W16"/>
  <c r="Z16" s="1"/>
  <c r="AA24"/>
  <c r="W24"/>
  <c r="Z24" s="1"/>
  <c r="AA26"/>
  <c r="W26"/>
  <c r="Z26" s="1"/>
  <c r="AA32"/>
  <c r="W32"/>
  <c r="Z32" s="1"/>
  <c r="AA34"/>
  <c r="W34"/>
  <c r="Z34" s="1"/>
  <c r="AA38"/>
  <c r="W38"/>
  <c r="Z38" s="1"/>
  <c r="AA44"/>
  <c r="W44"/>
  <c r="Z44" s="1"/>
  <c r="AA48"/>
  <c r="W48"/>
  <c r="Z48" s="1"/>
  <c r="AA52"/>
  <c r="W52"/>
  <c r="Z52" s="1"/>
  <c r="AA54"/>
  <c r="W54"/>
  <c r="Z54" s="1"/>
  <c r="AA56"/>
  <c r="W56"/>
  <c r="AA58"/>
  <c r="W58"/>
  <c r="Z58" s="1"/>
  <c r="AA60"/>
  <c r="W60"/>
  <c r="Z60" s="1"/>
  <c r="AA62"/>
  <c r="W62"/>
  <c r="Z62" s="1"/>
  <c r="AA64"/>
  <c r="W64"/>
  <c r="AA66"/>
  <c r="W66"/>
  <c r="Z66" s="1"/>
  <c r="AA68"/>
  <c r="W68"/>
  <c r="Z68" s="1"/>
  <c r="AA70"/>
  <c r="W70"/>
  <c r="Z70" s="1"/>
  <c r="AA72"/>
  <c r="W72"/>
  <c r="AA74"/>
  <c r="W74"/>
  <c r="AA76"/>
  <c r="W76"/>
  <c r="AA78"/>
  <c r="W78"/>
  <c r="AA80"/>
  <c r="W80"/>
  <c r="AA82"/>
  <c r="W82"/>
  <c r="Z82" s="1"/>
  <c r="AA84"/>
  <c r="W84"/>
  <c r="Z84" s="1"/>
  <c r="AA86"/>
  <c r="W86"/>
  <c r="AA88"/>
  <c r="W88"/>
  <c r="Z88" s="1"/>
  <c r="AA90"/>
  <c r="W90"/>
  <c r="Z90" s="1"/>
  <c r="AA92"/>
  <c r="W92"/>
  <c r="AA94"/>
  <c r="W94"/>
  <c r="AA96"/>
  <c r="W96"/>
  <c r="AA98"/>
  <c r="W98"/>
  <c r="AA100"/>
  <c r="W100"/>
  <c r="AA102"/>
  <c r="W102"/>
  <c r="AA104"/>
  <c r="W104"/>
  <c r="AA106"/>
  <c r="W106"/>
  <c r="AA108"/>
  <c r="W108"/>
  <c r="AA110"/>
  <c r="W110"/>
  <c r="AA112"/>
  <c r="W112"/>
  <c r="AA114"/>
  <c r="W114"/>
  <c r="AA116"/>
  <c r="W116"/>
  <c r="AA118"/>
  <c r="W118"/>
  <c r="AA120"/>
  <c r="W120"/>
  <c r="AA122"/>
  <c r="W122"/>
  <c r="AA124"/>
  <c r="W124"/>
  <c r="AA126"/>
  <c r="W126"/>
  <c r="AA128"/>
  <c r="W128"/>
  <c r="AA130"/>
  <c r="W130"/>
  <c r="AA132"/>
  <c r="W132"/>
  <c r="AA134"/>
  <c r="W134"/>
  <c r="AA136"/>
  <c r="W136"/>
  <c r="Z148"/>
  <c r="AB148" s="1"/>
  <c r="AC148" s="1"/>
  <c r="U42" i="1"/>
  <c r="T57"/>
  <c r="U69"/>
  <c r="S87"/>
  <c r="S10"/>
  <c r="V57"/>
  <c r="U87"/>
  <c r="U10"/>
  <c r="R50"/>
  <c r="AA50" s="1"/>
  <c r="W23"/>
  <c r="Z23" s="1"/>
  <c r="AB23" s="1"/>
  <c r="AC23" s="1"/>
  <c r="R10" i="3"/>
  <c r="T10"/>
  <c r="AA51" i="2"/>
  <c r="AA49"/>
  <c r="AA53"/>
  <c r="S7" i="1"/>
  <c r="U7"/>
  <c r="R10"/>
  <c r="AA10" s="1"/>
  <c r="T10"/>
  <c r="R15"/>
  <c r="AA15" s="1"/>
  <c r="V15"/>
  <c r="R18"/>
  <c r="AA18" s="1"/>
  <c r="V18"/>
  <c r="R22"/>
  <c r="V22"/>
  <c r="U29"/>
  <c r="S33"/>
  <c r="W37"/>
  <c r="Z37" s="1"/>
  <c r="AB37" s="1"/>
  <c r="AC37" s="1"/>
  <c r="R42"/>
  <c r="AA42" s="1"/>
  <c r="T42"/>
  <c r="R47"/>
  <c r="AA47" s="1"/>
  <c r="V47"/>
  <c r="T50"/>
  <c r="S53"/>
  <c r="W53" s="1"/>
  <c r="S57"/>
  <c r="W60"/>
  <c r="Z60" s="1"/>
  <c r="AB60" s="1"/>
  <c r="AC60" s="1"/>
  <c r="R65"/>
  <c r="AA65" s="1"/>
  <c r="T65"/>
  <c r="S69"/>
  <c r="U78"/>
  <c r="R87"/>
  <c r="AA87" s="1"/>
  <c r="T87"/>
  <c r="W19"/>
  <c r="Z19" s="1"/>
  <c r="AB19" s="1"/>
  <c r="AC19" s="1"/>
  <c r="W27"/>
  <c r="Z27" s="1"/>
  <c r="AB27" s="1"/>
  <c r="AC27" s="1"/>
  <c r="W31"/>
  <c r="Z31" s="1"/>
  <c r="AB31" s="1"/>
  <c r="AC31" s="1"/>
  <c r="W35"/>
  <c r="Z35" s="1"/>
  <c r="AB35" s="1"/>
  <c r="AC35" s="1"/>
  <c r="W44"/>
  <c r="Z44" s="1"/>
  <c r="AB44" s="1"/>
  <c r="AC44" s="1"/>
  <c r="W64"/>
  <c r="Z64" s="1"/>
  <c r="AB64" s="1"/>
  <c r="AC64" s="1"/>
  <c r="W9"/>
  <c r="Z9" s="1"/>
  <c r="AB9" s="1"/>
  <c r="AC9" s="1"/>
  <c r="W17"/>
  <c r="Z17" s="1"/>
  <c r="AB17" s="1"/>
  <c r="AC17" s="1"/>
  <c r="W21"/>
  <c r="Z21" s="1"/>
  <c r="AB21" s="1"/>
  <c r="AC21" s="1"/>
  <c r="W25"/>
  <c r="Z25" s="1"/>
  <c r="AB25" s="1"/>
  <c r="AC25" s="1"/>
  <c r="W36"/>
  <c r="Z36" s="1"/>
  <c r="AB36" s="1"/>
  <c r="AC36" s="1"/>
  <c r="W40"/>
  <c r="Z40" s="1"/>
  <c r="AB40" s="1"/>
  <c r="AC40" s="1"/>
  <c r="W48"/>
  <c r="Z48" s="1"/>
  <c r="AB48" s="1"/>
  <c r="AC48" s="1"/>
  <c r="W58"/>
  <c r="Z58" s="1"/>
  <c r="AB58" s="1"/>
  <c r="AC58" s="1"/>
  <c r="W62"/>
  <c r="Z62" s="1"/>
  <c r="AB62" s="1"/>
  <c r="AC62" s="1"/>
  <c r="W68"/>
  <c r="Z68" s="1"/>
  <c r="AB68" s="1"/>
  <c r="AC68" s="1"/>
  <c r="W70"/>
  <c r="Z70" s="1"/>
  <c r="AB70" s="1"/>
  <c r="AC70" s="1"/>
  <c r="R78"/>
  <c r="AA78" s="1"/>
  <c r="T78"/>
  <c r="S72"/>
  <c r="W72" s="1"/>
  <c r="R69"/>
  <c r="AA69" s="1"/>
  <c r="T69"/>
  <c r="S66"/>
  <c r="W66" s="1"/>
  <c r="Z66" s="1"/>
  <c r="AB66" s="1"/>
  <c r="AC66" s="1"/>
  <c r="U54"/>
  <c r="R54"/>
  <c r="AA54" s="1"/>
  <c r="T54"/>
  <c r="S52"/>
  <c r="W52" s="1"/>
  <c r="Z52" s="1"/>
  <c r="AB52" s="1"/>
  <c r="AC52" s="1"/>
  <c r="S50"/>
  <c r="S49"/>
  <c r="W49" s="1"/>
  <c r="S47"/>
  <c r="S46"/>
  <c r="W46" s="1"/>
  <c r="Z46" s="1"/>
  <c r="AB46" s="1"/>
  <c r="AC46" s="1"/>
  <c r="S38"/>
  <c r="W38" s="1"/>
  <c r="Z38" s="1"/>
  <c r="AB38" s="1"/>
  <c r="AC38" s="1"/>
  <c r="R33"/>
  <c r="AA33" s="1"/>
  <c r="T33"/>
  <c r="R29"/>
  <c r="AA29" s="1"/>
  <c r="T29"/>
  <c r="S22"/>
  <c r="S20"/>
  <c r="W20" s="1"/>
  <c r="S18"/>
  <c r="S15"/>
  <c r="R12"/>
  <c r="T12"/>
  <c r="R8"/>
  <c r="AA8" s="1"/>
  <c r="T8"/>
  <c r="AA13"/>
  <c r="W13"/>
  <c r="AA11"/>
  <c r="W11"/>
  <c r="AA14"/>
  <c r="W14"/>
  <c r="W6"/>
  <c r="W16"/>
  <c r="W24"/>
  <c r="W26"/>
  <c r="W28"/>
  <c r="W30"/>
  <c r="W32"/>
  <c r="W34"/>
  <c r="W39"/>
  <c r="W41"/>
  <c r="W43"/>
  <c r="W45"/>
  <c r="W51"/>
  <c r="W55"/>
  <c r="W56"/>
  <c r="W59"/>
  <c r="W61"/>
  <c r="W63"/>
  <c r="W67"/>
  <c r="W71"/>
  <c r="W73"/>
  <c r="W75"/>
  <c r="W77"/>
  <c r="W79"/>
  <c r="W80"/>
  <c r="W82"/>
  <c r="W84"/>
  <c r="W85"/>
  <c r="W89"/>
  <c r="W91"/>
  <c r="W93"/>
  <c r="W95"/>
  <c r="W97"/>
  <c r="W74"/>
  <c r="W76"/>
  <c r="W81"/>
  <c r="W83"/>
  <c r="W86"/>
  <c r="W88"/>
  <c r="W90"/>
  <c r="W92"/>
  <c r="W94"/>
  <c r="W96"/>
  <c r="S10" i="3"/>
  <c r="AA12" i="1" l="1"/>
  <c r="W12"/>
  <c r="AA22"/>
  <c r="W22"/>
  <c r="AB90" i="2"/>
  <c r="AC90" s="1"/>
  <c r="AB109"/>
  <c r="AC109" s="1"/>
  <c r="AB77"/>
  <c r="AC77" s="1"/>
  <c r="AB44"/>
  <c r="AC44" s="1"/>
  <c r="AB42"/>
  <c r="AC42" s="1"/>
  <c r="AB24"/>
  <c r="AC24" s="1"/>
  <c r="AB88"/>
  <c r="AC88" s="1"/>
  <c r="AB105"/>
  <c r="AC105" s="1"/>
  <c r="AB65"/>
  <c r="AC65" s="1"/>
  <c r="AB93"/>
  <c r="AC93" s="1"/>
  <c r="AB62"/>
  <c r="AC62" s="1"/>
  <c r="AB82"/>
  <c r="AC82" s="1"/>
  <c r="AB70"/>
  <c r="AC70" s="1"/>
  <c r="AB66"/>
  <c r="AC66" s="1"/>
  <c r="AB58"/>
  <c r="AC58" s="1"/>
  <c r="AB54"/>
  <c r="AC54" s="1"/>
  <c r="AB48"/>
  <c r="AC48" s="1"/>
  <c r="AB38"/>
  <c r="AC38" s="1"/>
  <c r="AB32"/>
  <c r="AC32" s="1"/>
  <c r="AB6"/>
  <c r="AC6" s="1"/>
  <c r="AB101"/>
  <c r="AC101" s="1"/>
  <c r="AB97"/>
  <c r="AC97" s="1"/>
  <c r="AB85"/>
  <c r="AC85" s="1"/>
  <c r="AB81"/>
  <c r="AC81" s="1"/>
  <c r="AB73"/>
  <c r="AC73" s="1"/>
  <c r="AB69"/>
  <c r="AC69" s="1"/>
  <c r="AB15"/>
  <c r="AC15" s="1"/>
  <c r="AB46"/>
  <c r="AC46" s="1"/>
  <c r="AB30"/>
  <c r="AC30" s="1"/>
  <c r="AB22"/>
  <c r="AC22" s="1"/>
  <c r="AB18"/>
  <c r="AC18" s="1"/>
  <c r="AB79"/>
  <c r="AC79" s="1"/>
  <c r="AB71"/>
  <c r="AC71" s="1"/>
  <c r="AB13"/>
  <c r="AC13" s="1"/>
  <c r="AB9"/>
  <c r="AC9" s="1"/>
  <c r="AB50"/>
  <c r="AC50" s="1"/>
  <c r="AB36"/>
  <c r="AC36" s="1"/>
  <c r="AB28"/>
  <c r="AC28" s="1"/>
  <c r="AB20"/>
  <c r="AC20" s="1"/>
  <c r="AB84"/>
  <c r="AC84" s="1"/>
  <c r="AB68"/>
  <c r="AC68" s="1"/>
  <c r="AB60"/>
  <c r="AC60" s="1"/>
  <c r="AB52"/>
  <c r="AC52" s="1"/>
  <c r="AB34"/>
  <c r="AC34" s="1"/>
  <c r="AB26"/>
  <c r="AC26" s="1"/>
  <c r="AB16"/>
  <c r="AC16" s="1"/>
  <c r="AB107"/>
  <c r="AC107" s="1"/>
  <c r="AB103"/>
  <c r="AC103" s="1"/>
  <c r="AB99"/>
  <c r="AC99" s="1"/>
  <c r="AB95"/>
  <c r="AC95" s="1"/>
  <c r="AB91"/>
  <c r="AC91" s="1"/>
  <c r="AB75"/>
  <c r="AC75" s="1"/>
  <c r="AB55"/>
  <c r="AC55" s="1"/>
  <c r="AB40"/>
  <c r="AC40" s="1"/>
  <c r="AB11"/>
  <c r="AC11" s="1"/>
  <c r="AB35"/>
  <c r="AC35" s="1"/>
  <c r="W50" i="1"/>
  <c r="Z50" s="1"/>
  <c r="AB50" s="1"/>
  <c r="AC50" s="1"/>
  <c r="W57"/>
  <c r="Z57" s="1"/>
  <c r="AB57" s="1"/>
  <c r="AC57" s="1"/>
  <c r="W42"/>
  <c r="Z42" s="1"/>
  <c r="AB42" s="1"/>
  <c r="AC42" s="1"/>
  <c r="Z132" i="2"/>
  <c r="AB132" s="1"/>
  <c r="AC132" s="1"/>
  <c r="Z121"/>
  <c r="AB121" s="1"/>
  <c r="AC121" s="1"/>
  <c r="Z113"/>
  <c r="AB113" s="1"/>
  <c r="AC113" s="1"/>
  <c r="Z106"/>
  <c r="AB106" s="1"/>
  <c r="AC106" s="1"/>
  <c r="Z98"/>
  <c r="AB98" s="1"/>
  <c r="AC98" s="1"/>
  <c r="Z78"/>
  <c r="AB78" s="1"/>
  <c r="AC78" s="1"/>
  <c r="Z56"/>
  <c r="AB56" s="1"/>
  <c r="AC56" s="1"/>
  <c r="Z127"/>
  <c r="AB127" s="1"/>
  <c r="AC127" s="1"/>
  <c r="Z116"/>
  <c r="AB116" s="1"/>
  <c r="AC116" s="1"/>
  <c r="Z41"/>
  <c r="AB41" s="1"/>
  <c r="AC41" s="1"/>
  <c r="Z23"/>
  <c r="AB23" s="1"/>
  <c r="AC23" s="1"/>
  <c r="Z12"/>
  <c r="AB12" s="1"/>
  <c r="AC12" s="1"/>
  <c r="Z136"/>
  <c r="AB136" s="1"/>
  <c r="AC136" s="1"/>
  <c r="Z128"/>
  <c r="AB128" s="1"/>
  <c r="AC128" s="1"/>
  <c r="Z124"/>
  <c r="AB124" s="1"/>
  <c r="AC124" s="1"/>
  <c r="Z117"/>
  <c r="AB117" s="1"/>
  <c r="AC117" s="1"/>
  <c r="Z110"/>
  <c r="AB110" s="1"/>
  <c r="AC110" s="1"/>
  <c r="Z102"/>
  <c r="AB102" s="1"/>
  <c r="AC102" s="1"/>
  <c r="Z94"/>
  <c r="AB94" s="1"/>
  <c r="AC94" s="1"/>
  <c r="Z87"/>
  <c r="AB87" s="1"/>
  <c r="AC87" s="1"/>
  <c r="Z74"/>
  <c r="AB74" s="1"/>
  <c r="AC74" s="1"/>
  <c r="Z63"/>
  <c r="AB63" s="1"/>
  <c r="AC63" s="1"/>
  <c r="Z59"/>
  <c r="AB59" s="1"/>
  <c r="AC59" s="1"/>
  <c r="Z135"/>
  <c r="AB135" s="1"/>
  <c r="AC135" s="1"/>
  <c r="Z131"/>
  <c r="AB131" s="1"/>
  <c r="AC131" s="1"/>
  <c r="Z120"/>
  <c r="AB120" s="1"/>
  <c r="AC120" s="1"/>
  <c r="Z112"/>
  <c r="AB112" s="1"/>
  <c r="AC112" s="1"/>
  <c r="Z45"/>
  <c r="AB45" s="1"/>
  <c r="AC45" s="1"/>
  <c r="Z37"/>
  <c r="AB37" s="1"/>
  <c r="AC37" s="1"/>
  <c r="Z31"/>
  <c r="AB31" s="1"/>
  <c r="AC31" s="1"/>
  <c r="Z27"/>
  <c r="AB27" s="1"/>
  <c r="AC27" s="1"/>
  <c r="Z19"/>
  <c r="AB19" s="1"/>
  <c r="AC19" s="1"/>
  <c r="Z8"/>
  <c r="AB8" s="1"/>
  <c r="AC8" s="1"/>
  <c r="Z134"/>
  <c r="AB134" s="1"/>
  <c r="AC134" s="1"/>
  <c r="Z130"/>
  <c r="AB130" s="1"/>
  <c r="AC130" s="1"/>
  <c r="Z126"/>
  <c r="AB126" s="1"/>
  <c r="AC126" s="1"/>
  <c r="Z123"/>
  <c r="AB123" s="1"/>
  <c r="AC123" s="1"/>
  <c r="Z119"/>
  <c r="AB119" s="1"/>
  <c r="AC119" s="1"/>
  <c r="Z115"/>
  <c r="AB115" s="1"/>
  <c r="AC115" s="1"/>
  <c r="Z111"/>
  <c r="AB111" s="1"/>
  <c r="AC111" s="1"/>
  <c r="Z108"/>
  <c r="AB108" s="1"/>
  <c r="AC108" s="1"/>
  <c r="Z104"/>
  <c r="AB104" s="1"/>
  <c r="AC104" s="1"/>
  <c r="Z100"/>
  <c r="AB100" s="1"/>
  <c r="AC100" s="1"/>
  <c r="Z96"/>
  <c r="AB96" s="1"/>
  <c r="AC96" s="1"/>
  <c r="Z92"/>
  <c r="AB92" s="1"/>
  <c r="AC92" s="1"/>
  <c r="Z89"/>
  <c r="AB89" s="1"/>
  <c r="AC89" s="1"/>
  <c r="Z86"/>
  <c r="AB86" s="1"/>
  <c r="AC86" s="1"/>
  <c r="Z83"/>
  <c r="AB83" s="1"/>
  <c r="AC83" s="1"/>
  <c r="Z80"/>
  <c r="AB80" s="1"/>
  <c r="AC80" s="1"/>
  <c r="Z76"/>
  <c r="AB76" s="1"/>
  <c r="AC76" s="1"/>
  <c r="Z72"/>
  <c r="AB72" s="1"/>
  <c r="AC72" s="1"/>
  <c r="Z67"/>
  <c r="AB67" s="1"/>
  <c r="AC67" s="1"/>
  <c r="Z64"/>
  <c r="AB64" s="1"/>
  <c r="AC64" s="1"/>
  <c r="Z61"/>
  <c r="AB61" s="1"/>
  <c r="AC61" s="1"/>
  <c r="Z57"/>
  <c r="AB57" s="1"/>
  <c r="AC57" s="1"/>
  <c r="Z137"/>
  <c r="AB137" s="1"/>
  <c r="AC137" s="1"/>
  <c r="Z133"/>
  <c r="AB133" s="1"/>
  <c r="AC133" s="1"/>
  <c r="Z129"/>
  <c r="AB129" s="1"/>
  <c r="AC129" s="1"/>
  <c r="Z125"/>
  <c r="AB125" s="1"/>
  <c r="AC125" s="1"/>
  <c r="Z122"/>
  <c r="AB122" s="1"/>
  <c r="AC122" s="1"/>
  <c r="Z118"/>
  <c r="AB118" s="1"/>
  <c r="AC118" s="1"/>
  <c r="Z114"/>
  <c r="AB114" s="1"/>
  <c r="AC114" s="1"/>
  <c r="Z47"/>
  <c r="AB47" s="1"/>
  <c r="AC47" s="1"/>
  <c r="Z43"/>
  <c r="AB43" s="1"/>
  <c r="AC43" s="1"/>
  <c r="Z39"/>
  <c r="AB39" s="1"/>
  <c r="AC39" s="1"/>
  <c r="Z33"/>
  <c r="AB33" s="1"/>
  <c r="AC33" s="1"/>
  <c r="Z29"/>
  <c r="AB29" s="1"/>
  <c r="AC29" s="1"/>
  <c r="Z25"/>
  <c r="AB25" s="1"/>
  <c r="AC25" s="1"/>
  <c r="Z21"/>
  <c r="AB21" s="1"/>
  <c r="AC21" s="1"/>
  <c r="Z17"/>
  <c r="AB17" s="1"/>
  <c r="AC17" s="1"/>
  <c r="Z14"/>
  <c r="AB14" s="1"/>
  <c r="AC14" s="1"/>
  <c r="Z10"/>
  <c r="AB10" s="1"/>
  <c r="AC10" s="1"/>
  <c r="Z7"/>
  <c r="AB7" s="1"/>
  <c r="AC7" s="1"/>
  <c r="Z53"/>
  <c r="AB53" s="1"/>
  <c r="AC53" s="1"/>
  <c r="Z49"/>
  <c r="AB49" s="1"/>
  <c r="AC49" s="1"/>
  <c r="Z51"/>
  <c r="AB51" s="1"/>
  <c r="AC51" s="1"/>
  <c r="W18" i="1"/>
  <c r="Z18" s="1"/>
  <c r="AB18" s="1"/>
  <c r="AC18" s="1"/>
  <c r="Z22"/>
  <c r="AB22" s="1"/>
  <c r="AC22" s="1"/>
  <c r="W10"/>
  <c r="Z10" s="1"/>
  <c r="AB10" s="1"/>
  <c r="AC10" s="1"/>
  <c r="W7"/>
  <c r="Z7" s="1"/>
  <c r="AB7" s="1"/>
  <c r="AC7" s="1"/>
  <c r="W69"/>
  <c r="Z69" s="1"/>
  <c r="AB69" s="1"/>
  <c r="AC69" s="1"/>
  <c r="W87"/>
  <c r="Z87" s="1"/>
  <c r="AB87" s="1"/>
  <c r="AC87" s="1"/>
  <c r="W65"/>
  <c r="Z65" s="1"/>
  <c r="AB65" s="1"/>
  <c r="AC65" s="1"/>
  <c r="W47"/>
  <c r="Z47" s="1"/>
  <c r="AB47" s="1"/>
  <c r="AC47" s="1"/>
  <c r="W8"/>
  <c r="Z8" s="1"/>
  <c r="AB8" s="1"/>
  <c r="AC8" s="1"/>
  <c r="W15"/>
  <c r="Z15" s="1"/>
  <c r="AB15" s="1"/>
  <c r="W29"/>
  <c r="Z29" s="1"/>
  <c r="AB29" s="1"/>
  <c r="AC29" s="1"/>
  <c r="W33"/>
  <c r="Z33" s="1"/>
  <c r="AB33" s="1"/>
  <c r="AC33" s="1"/>
  <c r="W54"/>
  <c r="Z54" s="1"/>
  <c r="AB54" s="1"/>
  <c r="AC54" s="1"/>
  <c r="Z12"/>
  <c r="AB12" s="1"/>
  <c r="AC12" s="1"/>
  <c r="W78"/>
  <c r="Z78" s="1"/>
  <c r="AB78" s="1"/>
  <c r="AC78" s="1"/>
  <c r="Z94"/>
  <c r="AB94" s="1"/>
  <c r="AC94" s="1"/>
  <c r="Z88"/>
  <c r="AB88" s="1"/>
  <c r="AC88" s="1"/>
  <c r="Z81"/>
  <c r="AB81" s="1"/>
  <c r="AC81" s="1"/>
  <c r="Z74"/>
  <c r="AB74" s="1"/>
  <c r="AC74" s="1"/>
  <c r="Z97"/>
  <c r="AB97" s="1"/>
  <c r="AC97" s="1"/>
  <c r="Z93"/>
  <c r="AB93" s="1"/>
  <c r="AC93" s="1"/>
  <c r="Z91"/>
  <c r="AB91" s="1"/>
  <c r="AC91" s="1"/>
  <c r="Z84"/>
  <c r="AB84" s="1"/>
  <c r="AC84" s="1"/>
  <c r="Z80"/>
  <c r="AB80" s="1"/>
  <c r="AC80" s="1"/>
  <c r="Z77"/>
  <c r="AB77" s="1"/>
  <c r="AC77" s="1"/>
  <c r="Z73"/>
  <c r="AB73" s="1"/>
  <c r="AC73" s="1"/>
  <c r="Z71"/>
  <c r="AB71" s="1"/>
  <c r="AC71" s="1"/>
  <c r="Z67"/>
  <c r="AB67" s="1"/>
  <c r="AC67" s="1"/>
  <c r="Z63"/>
  <c r="AB63" s="1"/>
  <c r="AC63" s="1"/>
  <c r="Z59"/>
  <c r="AB59" s="1"/>
  <c r="AC59" s="1"/>
  <c r="Z56"/>
  <c r="AB56" s="1"/>
  <c r="AC56" s="1"/>
  <c r="Z53"/>
  <c r="AB53" s="1"/>
  <c r="AC53" s="1"/>
  <c r="Z43"/>
  <c r="AB43" s="1"/>
  <c r="AC43" s="1"/>
  <c r="Z39"/>
  <c r="AB39" s="1"/>
  <c r="AC39" s="1"/>
  <c r="Z34"/>
  <c r="AB34" s="1"/>
  <c r="AC34" s="1"/>
  <c r="Z30"/>
  <c r="AB30" s="1"/>
  <c r="AC30" s="1"/>
  <c r="Z26"/>
  <c r="AB26" s="1"/>
  <c r="AC26" s="1"/>
  <c r="Z6"/>
  <c r="AB6" s="1"/>
  <c r="AC6" s="1"/>
  <c r="Z96"/>
  <c r="AB96" s="1"/>
  <c r="AC96" s="1"/>
  <c r="Z92"/>
  <c r="AB92" s="1"/>
  <c r="AC92" s="1"/>
  <c r="Z90"/>
  <c r="AB90" s="1"/>
  <c r="AC90" s="1"/>
  <c r="Z86"/>
  <c r="AB86" s="1"/>
  <c r="AC86" s="1"/>
  <c r="Z83"/>
  <c r="AB83" s="1"/>
  <c r="AC83" s="1"/>
  <c r="Z76"/>
  <c r="AB76" s="1"/>
  <c r="AC76" s="1"/>
  <c r="Z95"/>
  <c r="AB95" s="1"/>
  <c r="AC95" s="1"/>
  <c r="Z89"/>
  <c r="AB89" s="1"/>
  <c r="AC89" s="1"/>
  <c r="Z85"/>
  <c r="AB85" s="1"/>
  <c r="AC85" s="1"/>
  <c r="Z82"/>
  <c r="AB82" s="1"/>
  <c r="AC82" s="1"/>
  <c r="Z79"/>
  <c r="AB79" s="1"/>
  <c r="AC79" s="1"/>
  <c r="Z75"/>
  <c r="AB75" s="1"/>
  <c r="AC75" s="1"/>
  <c r="Z72"/>
  <c r="AB72" s="1"/>
  <c r="AC72" s="1"/>
  <c r="Z61"/>
  <c r="AB61" s="1"/>
  <c r="AC61" s="1"/>
  <c r="Z55"/>
  <c r="AB55" s="1"/>
  <c r="AC55" s="1"/>
  <c r="Z51"/>
  <c r="AB51" s="1"/>
  <c r="AC51" s="1"/>
  <c r="Z49"/>
  <c r="AB49" s="1"/>
  <c r="AC49" s="1"/>
  <c r="Z45"/>
  <c r="AB45" s="1"/>
  <c r="AC45" s="1"/>
  <c r="Z41"/>
  <c r="AB41" s="1"/>
  <c r="AC41" s="1"/>
  <c r="Z32"/>
  <c r="AB32" s="1"/>
  <c r="AC32" s="1"/>
  <c r="Z28"/>
  <c r="AB28" s="1"/>
  <c r="AC28" s="1"/>
  <c r="Z24"/>
  <c r="AB24" s="1"/>
  <c r="AC24" s="1"/>
  <c r="Z20"/>
  <c r="AB20" s="1"/>
  <c r="AC20" s="1"/>
  <c r="Z16"/>
  <c r="AB16" s="1"/>
  <c r="AC16" s="1"/>
  <c r="Z14"/>
  <c r="AB14" s="1"/>
  <c r="AC14" s="1"/>
  <c r="Z11"/>
  <c r="AB11" s="1"/>
  <c r="AC11" s="1"/>
  <c r="Z13"/>
  <c r="AB13" s="1"/>
  <c r="AC13" s="1"/>
  <c r="AC15" l="1"/>
  <c r="V5" i="2" l="1"/>
  <c r="V149" s="1"/>
  <c r="U5"/>
  <c r="U149" s="1"/>
  <c r="T5"/>
  <c r="T149" s="1"/>
  <c r="S5"/>
  <c r="S149" s="1"/>
  <c r="R5"/>
  <c r="P5"/>
  <c r="Q5" s="1"/>
  <c r="Q149" s="1"/>
  <c r="V5" i="1"/>
  <c r="V104" s="1"/>
  <c r="U5"/>
  <c r="U104" s="1"/>
  <c r="T5"/>
  <c r="T104" s="1"/>
  <c r="S5"/>
  <c r="S104" s="1"/>
  <c r="R5"/>
  <c r="R104" s="1"/>
  <c r="R149" i="2" l="1"/>
  <c r="W5"/>
  <c r="Z5" s="1"/>
  <c r="P149"/>
  <c r="AA5"/>
  <c r="AA149" s="1"/>
  <c r="AA5" i="1"/>
  <c r="AA104" s="1"/>
  <c r="K10" i="3"/>
  <c r="J10"/>
  <c r="I10"/>
  <c r="H10"/>
  <c r="Q8"/>
  <c r="P8"/>
  <c r="Q7"/>
  <c r="P7"/>
  <c r="A7"/>
  <c r="A8" s="1"/>
  <c r="Q6"/>
  <c r="P6"/>
  <c r="Q5"/>
  <c r="P5"/>
  <c r="W149" i="2" l="1"/>
  <c r="P10" i="3"/>
  <c r="U5"/>
  <c r="W6"/>
  <c r="X6" s="1"/>
  <c r="U6"/>
  <c r="W7"/>
  <c r="X7" s="1"/>
  <c r="U7"/>
  <c r="W8"/>
  <c r="X8" s="1"/>
  <c r="U8"/>
  <c r="Z149" i="2"/>
  <c r="Q10" i="3"/>
  <c r="W5"/>
  <c r="Y6" l="1"/>
  <c r="Y8"/>
  <c r="Y7"/>
  <c r="AB5" i="2"/>
  <c r="AB149" s="1"/>
  <c r="W10" i="3"/>
  <c r="U10"/>
  <c r="X5"/>
  <c r="X10" s="1"/>
  <c r="AC5" i="2" l="1"/>
  <c r="AC149" s="1"/>
  <c r="Y5" i="3"/>
  <c r="Y10" s="1"/>
  <c r="P5" i="1" l="1"/>
  <c r="Q5" s="1"/>
  <c r="AE5" s="1"/>
  <c r="AE104" s="1"/>
  <c r="P104" l="1"/>
  <c r="Q104" l="1"/>
  <c r="W5"/>
  <c r="O5" i="3"/>
  <c r="O10" s="1"/>
  <c r="W104" i="1" l="1"/>
  <c r="W109" s="1"/>
  <c r="Z5"/>
  <c r="Z104" l="1"/>
  <c r="AB5"/>
  <c r="AB104" l="1"/>
  <c r="AC5"/>
  <c r="AC104" s="1"/>
</calcChain>
</file>

<file path=xl/sharedStrings.xml><?xml version="1.0" encoding="utf-8"?>
<sst xmlns="http://schemas.openxmlformats.org/spreadsheetml/2006/main" count="1150" uniqueCount="756">
  <si>
    <t>S.No.</t>
  </si>
  <si>
    <t xml:space="preserve">Name </t>
  </si>
  <si>
    <t xml:space="preserve">ID NO </t>
  </si>
  <si>
    <t xml:space="preserve">Bank Ac No </t>
  </si>
  <si>
    <t xml:space="preserve">Esic No </t>
  </si>
  <si>
    <t xml:space="preserve">UAN No </t>
  </si>
  <si>
    <t xml:space="preserve">Month Days </t>
  </si>
  <si>
    <t xml:space="preserve">HRA </t>
  </si>
  <si>
    <t xml:space="preserve">Bouns </t>
  </si>
  <si>
    <t xml:space="preserve">Leave </t>
  </si>
  <si>
    <t xml:space="preserve">Special Allowance </t>
  </si>
  <si>
    <t xml:space="preserve">Total </t>
  </si>
  <si>
    <t>Basic +DA</t>
  </si>
  <si>
    <t xml:space="preserve">EARNED BASIC +DA </t>
  </si>
  <si>
    <t>EARNED HRA</t>
  </si>
  <si>
    <t xml:space="preserve">EARNED BOUNS </t>
  </si>
  <si>
    <t xml:space="preserve">EARNED LEAVE </t>
  </si>
  <si>
    <t>TOTAL</t>
  </si>
  <si>
    <t>ADV</t>
  </si>
  <si>
    <t>REGISTER OF WAGES</t>
  </si>
  <si>
    <t>Designation : HK</t>
  </si>
  <si>
    <t>Form V</t>
  </si>
  <si>
    <t>Name &amp; Address Of Principal Employer : Venkateshwar Hospital, Dwarka Sec.18 A , New Delhi-110075</t>
  </si>
  <si>
    <t>Rule (29) (1)</t>
  </si>
  <si>
    <t>Designation : PCA</t>
  </si>
  <si>
    <t>S.NO</t>
  </si>
  <si>
    <t>NAME</t>
  </si>
  <si>
    <t>A/C NO.</t>
  </si>
  <si>
    <t>IFSC CODE</t>
  </si>
  <si>
    <t xml:space="preserve">MONTH DAYS </t>
  </si>
  <si>
    <t xml:space="preserve">WORKING DAYS </t>
  </si>
  <si>
    <t>BASIC+DA</t>
  </si>
  <si>
    <t xml:space="preserve">GROSS TOTAL </t>
  </si>
  <si>
    <t xml:space="preserve">BASIC+DA EARNED </t>
  </si>
  <si>
    <t xml:space="preserve">HRA EARNED </t>
  </si>
  <si>
    <t>ESIC@0.75%</t>
  </si>
  <si>
    <t>EPF@12%</t>
  </si>
  <si>
    <t>ADVANCE</t>
  </si>
  <si>
    <t xml:space="preserve">TOTAL DED. </t>
  </si>
  <si>
    <t>NET AMOUNT</t>
  </si>
  <si>
    <t>SIGNATURE</t>
  </si>
  <si>
    <t xml:space="preserve">Designation : Supervisor </t>
  </si>
  <si>
    <t>DESIG</t>
  </si>
  <si>
    <t>EMP. CODE</t>
  </si>
  <si>
    <t>FATHER NAME</t>
  </si>
  <si>
    <t xml:space="preserve">TOTAL EARNED WAGES </t>
  </si>
  <si>
    <t>PF</t>
  </si>
  <si>
    <t>SUP</t>
  </si>
  <si>
    <t>SMD-959</t>
  </si>
  <si>
    <t>PANKAJ MISHRA</t>
  </si>
  <si>
    <t>PURUSOTTAM SINGH</t>
  </si>
  <si>
    <t>SMD-01299</t>
  </si>
  <si>
    <t>KARAM SINGH</t>
  </si>
  <si>
    <t>21250100032613</t>
  </si>
  <si>
    <t>BARB0TRDNAW</t>
  </si>
  <si>
    <t>MONU</t>
  </si>
  <si>
    <t>SURESH</t>
  </si>
  <si>
    <t>HDFC0001338</t>
  </si>
  <si>
    <t xml:space="preserve">MANOJ PANDEY </t>
  </si>
  <si>
    <t>BHAGWAN PANDEY</t>
  </si>
  <si>
    <t>ICIC0007322</t>
  </si>
  <si>
    <t>Working Days</t>
  </si>
  <si>
    <t>EARNED SPL ALL</t>
  </si>
  <si>
    <t>TOTAL DED</t>
  </si>
  <si>
    <t>NET PAY</t>
  </si>
  <si>
    <t>SMD-1359</t>
  </si>
  <si>
    <t>SMD-1352</t>
  </si>
  <si>
    <t>SMD-1354</t>
  </si>
  <si>
    <t>SMD-1355</t>
  </si>
  <si>
    <t>SMD-1353</t>
  </si>
  <si>
    <t>SMD-1358</t>
  </si>
  <si>
    <t>SMD-911</t>
  </si>
  <si>
    <t>SMD-912</t>
  </si>
  <si>
    <t>SMD-915</t>
  </si>
  <si>
    <t>SMD-921</t>
  </si>
  <si>
    <t>SMD-924</t>
  </si>
  <si>
    <t>SMD-927</t>
  </si>
  <si>
    <t>SMD-935</t>
  </si>
  <si>
    <t>SMD-954</t>
  </si>
  <si>
    <t>SMD-982</t>
  </si>
  <si>
    <t>SMD-989</t>
  </si>
  <si>
    <t>SMD-995</t>
  </si>
  <si>
    <t>SMD-996</t>
  </si>
  <si>
    <t>SMD-997</t>
  </si>
  <si>
    <t>SMD-1002</t>
  </si>
  <si>
    <t>SMD-1009</t>
  </si>
  <si>
    <t>SMD-1015</t>
  </si>
  <si>
    <t>SMD-1018</t>
  </si>
  <si>
    <t>SMD-1022</t>
  </si>
  <si>
    <t>SMD-1029</t>
  </si>
  <si>
    <t>SMD-1364</t>
  </si>
  <si>
    <t>SMD-1057</t>
  </si>
  <si>
    <t>SMD-1061</t>
  </si>
  <si>
    <t>SMD-1062</t>
  </si>
  <si>
    <t>SMD-1063</t>
  </si>
  <si>
    <t>SMD-1077</t>
  </si>
  <si>
    <t>SMD-1081</t>
  </si>
  <si>
    <t>SMD-1086</t>
  </si>
  <si>
    <t>SMD-1097</t>
  </si>
  <si>
    <t>SMD-1101</t>
  </si>
  <si>
    <t>SMD-1107</t>
  </si>
  <si>
    <t>SMD-1109</t>
  </si>
  <si>
    <t>SMD-1110</t>
  </si>
  <si>
    <t>SMD-1124</t>
  </si>
  <si>
    <t>SMD-1135</t>
  </si>
  <si>
    <t>SMD-1157</t>
  </si>
  <si>
    <t>SMD-1160</t>
  </si>
  <si>
    <t>SMD-1170</t>
  </si>
  <si>
    <t>SMD-1171</t>
  </si>
  <si>
    <t>SMD-1177</t>
  </si>
  <si>
    <t>SMD-1179</t>
  </si>
  <si>
    <t>SMD-1182</t>
  </si>
  <si>
    <t>SMD-1186</t>
  </si>
  <si>
    <t>SMD-1201</t>
  </si>
  <si>
    <t>SMD-1203</t>
  </si>
  <si>
    <t>SMD-1209</t>
  </si>
  <si>
    <t>SMD-1215</t>
  </si>
  <si>
    <t>SMD-1219</t>
  </si>
  <si>
    <t>SMD-1222</t>
  </si>
  <si>
    <t>SMD-1226</t>
  </si>
  <si>
    <t>SMD-1229</t>
  </si>
  <si>
    <t>SMD-1232</t>
  </si>
  <si>
    <t>SMD-1233</t>
  </si>
  <si>
    <t>SMD-1238</t>
  </si>
  <si>
    <t>SMD-1245</t>
  </si>
  <si>
    <t>SMD-1247</t>
  </si>
  <si>
    <t>SMD-1250</t>
  </si>
  <si>
    <t>SMD-1257</t>
  </si>
  <si>
    <t>SMD-1259</t>
  </si>
  <si>
    <t>SMD-1260</t>
  </si>
  <si>
    <t>SMD-1266</t>
  </si>
  <si>
    <t>SMD-1284</t>
  </si>
  <si>
    <t>SMD-1285</t>
  </si>
  <si>
    <t>SMD-1286</t>
  </si>
  <si>
    <t>SMD-1287</t>
  </si>
  <si>
    <t>SMD-1288</t>
  </si>
  <si>
    <t>SMD-1291</t>
  </si>
  <si>
    <t>SMD-1292</t>
  </si>
  <si>
    <t>SMD-1298</t>
  </si>
  <si>
    <t>SMD-1300</t>
  </si>
  <si>
    <t>SMD-1306</t>
  </si>
  <si>
    <t>SMD1308</t>
  </si>
  <si>
    <t>SMD-1116</t>
  </si>
  <si>
    <t>SMD-1311</t>
  </si>
  <si>
    <t>SMD-1314</t>
  </si>
  <si>
    <t>SMD-1307</t>
  </si>
  <si>
    <t>SMD-1318</t>
  </si>
  <si>
    <t>SMD-1329</t>
  </si>
  <si>
    <t>SMD-1324</t>
  </si>
  <si>
    <t>SMD-1316</t>
  </si>
  <si>
    <t>SMD-1331</t>
  </si>
  <si>
    <t>SMD-1328</t>
  </si>
  <si>
    <t>SMD-1340</t>
  </si>
  <si>
    <t>MD AFROJ</t>
  </si>
  <si>
    <t>HAWALDAR</t>
  </si>
  <si>
    <t>ANIL</t>
  </si>
  <si>
    <t>SUNITA</t>
  </si>
  <si>
    <t>RADHA DEVI</t>
  </si>
  <si>
    <t>RAJESH</t>
  </si>
  <si>
    <t>BIRENDER</t>
  </si>
  <si>
    <t>PANKAJ</t>
  </si>
  <si>
    <t>MUKESH</t>
  </si>
  <si>
    <t>KAMLESH</t>
  </si>
  <si>
    <t>GERESH CHANDRA</t>
  </si>
  <si>
    <t>CHANDU SAHU</t>
  </si>
  <si>
    <t>SURENDER DAS</t>
  </si>
  <si>
    <t>REKHA</t>
  </si>
  <si>
    <t>SEEMA DEVI</t>
  </si>
  <si>
    <t>ARUN KUMAR</t>
  </si>
  <si>
    <t>NARENDER</t>
  </si>
  <si>
    <t>SUNITA DEVI</t>
  </si>
  <si>
    <t xml:space="preserve">SANJAY </t>
  </si>
  <si>
    <t>BABITA</t>
  </si>
  <si>
    <t>VINOD KUMAR</t>
  </si>
  <si>
    <t>SONU NISHAD</t>
  </si>
  <si>
    <t>RAMAKANT SINGH</t>
  </si>
  <si>
    <t>IMRAN</t>
  </si>
  <si>
    <t>SUNNY</t>
  </si>
  <si>
    <t>MAMTA</t>
  </si>
  <si>
    <t>SANJAY BAIRWA</t>
  </si>
  <si>
    <t>AMARJEET KUMAR</t>
  </si>
  <si>
    <t>SARVAN KUMAR</t>
  </si>
  <si>
    <t>KAMLESH KUMAR</t>
  </si>
  <si>
    <t>POONAM</t>
  </si>
  <si>
    <t>DIBYA BAA</t>
  </si>
  <si>
    <t>BHARATI</t>
  </si>
  <si>
    <t>ASHA</t>
  </si>
  <si>
    <t>RAMASANKAR</t>
  </si>
  <si>
    <t>MD SABBIR</t>
  </si>
  <si>
    <t>RAHUL</t>
  </si>
  <si>
    <t>SAMEER</t>
  </si>
  <si>
    <t>YASMEEN</t>
  </si>
  <si>
    <t>PRADEEP</t>
  </si>
  <si>
    <t>REENA</t>
  </si>
  <si>
    <t>PRIYANKA</t>
  </si>
  <si>
    <t>SUDHA CHOUDHARY</t>
  </si>
  <si>
    <t>GOUTAM SAH</t>
  </si>
  <si>
    <t>RAJKUMARI</t>
  </si>
  <si>
    <t>RAMAN JHA</t>
  </si>
  <si>
    <t>NIRMLA DEVI</t>
  </si>
  <si>
    <t>AJEET KUMAR</t>
  </si>
  <si>
    <t>VIKASH</t>
  </si>
  <si>
    <t>MALTI</t>
  </si>
  <si>
    <t>ANUJ SINGH</t>
  </si>
  <si>
    <t xml:space="preserve">RAMAKANT </t>
  </si>
  <si>
    <t>SUMIT PASWAN</t>
  </si>
  <si>
    <t>BIJAY TOPPU</t>
  </si>
  <si>
    <t>HEMRAJ THAPA</t>
  </si>
  <si>
    <t>ANITA YADAV</t>
  </si>
  <si>
    <t>PRATIBHA DEVI</t>
  </si>
  <si>
    <t>SONI</t>
  </si>
  <si>
    <t>GAJJU SINGH</t>
  </si>
  <si>
    <t>PRIYADAS DAHIRA</t>
  </si>
  <si>
    <t>INDU KUMARI</t>
  </si>
  <si>
    <t>NANDAN JHA</t>
  </si>
  <si>
    <t>MAMTA CHAUHAN</t>
  </si>
  <si>
    <t>BALAM SINGH</t>
  </si>
  <si>
    <t>TINKU</t>
  </si>
  <si>
    <t>PHOOL KUMRI</t>
  </si>
  <si>
    <t xml:space="preserve">RAMESH TANTI </t>
  </si>
  <si>
    <t>RAMCHARAN RAJAK</t>
  </si>
  <si>
    <t>SANJAY RAM</t>
  </si>
  <si>
    <t>BIKASH KUMAR</t>
  </si>
  <si>
    <t xml:space="preserve">DHRAMVEER </t>
  </si>
  <si>
    <t>CHAND SINGH</t>
  </si>
  <si>
    <t>DHANJAY KUMAR</t>
  </si>
  <si>
    <t>VEENA</t>
  </si>
  <si>
    <t>ROSHAN</t>
  </si>
  <si>
    <t>PORMILA</t>
  </si>
  <si>
    <t>SANDEEP PAL</t>
  </si>
  <si>
    <t>SANDEEP</t>
  </si>
  <si>
    <t>KAPIL</t>
  </si>
  <si>
    <t>DILIP</t>
  </si>
  <si>
    <t>DEVENDRA</t>
  </si>
  <si>
    <t>SMD-1369</t>
  </si>
  <si>
    <t>SMD-1357</t>
  </si>
  <si>
    <t>SMD-1356</t>
  </si>
  <si>
    <t>SMD-1321</t>
  </si>
  <si>
    <t>SMD-903</t>
  </si>
  <si>
    <t>SMD-904</t>
  </si>
  <si>
    <t>SMD-905</t>
  </si>
  <si>
    <t>SMD-906</t>
  </si>
  <si>
    <t>SMD-908</t>
  </si>
  <si>
    <t>SMD-909</t>
  </si>
  <si>
    <t>SMD-934</t>
  </si>
  <si>
    <t>SMD-960</t>
  </si>
  <si>
    <t>SMD-974</t>
  </si>
  <si>
    <t>SMD-975</t>
  </si>
  <si>
    <t>SMD-999</t>
  </si>
  <si>
    <t>SMD-1001</t>
  </si>
  <si>
    <t>SMD-1003</t>
  </si>
  <si>
    <t>SMD-1004</t>
  </si>
  <si>
    <t>SMD-1005</t>
  </si>
  <si>
    <t>SMD-1008</t>
  </si>
  <si>
    <t>SMD-1011</t>
  </si>
  <si>
    <t>SMD-1024</t>
  </si>
  <si>
    <t>SMD-1027</t>
  </si>
  <si>
    <t>SMD-1360</t>
  </si>
  <si>
    <t>SMD-1068</t>
  </si>
  <si>
    <t>SMD-1070</t>
  </si>
  <si>
    <t>SMD-1071</t>
  </si>
  <si>
    <t>SMD-1072</t>
  </si>
  <si>
    <t>SMD-1073</t>
  </si>
  <si>
    <t>SMD-1075</t>
  </si>
  <si>
    <t>SMD-1078</t>
  </si>
  <si>
    <t>SMD-1089</t>
  </si>
  <si>
    <t>SMD-1090</t>
  </si>
  <si>
    <t>SMD-1091</t>
  </si>
  <si>
    <t>SMD-1092</t>
  </si>
  <si>
    <t>SMD-1093</t>
  </si>
  <si>
    <t>SMD-1095</t>
  </si>
  <si>
    <t>SMD-1102</t>
  </si>
  <si>
    <t>SMD-1111</t>
  </si>
  <si>
    <t>SMD-1148</t>
  </si>
  <si>
    <t>SMD-1150</t>
  </si>
  <si>
    <t>SMD-1155</t>
  </si>
  <si>
    <t>SMD-1158</t>
  </si>
  <si>
    <t>SMD-1161</t>
  </si>
  <si>
    <t>SMD-1162</t>
  </si>
  <si>
    <t>SMD-1164</t>
  </si>
  <si>
    <t>SMD-1167</t>
  </si>
  <si>
    <t>SMD-1174</t>
  </si>
  <si>
    <t>SMD-1175</t>
  </si>
  <si>
    <t>SMD-1176</t>
  </si>
  <si>
    <t>SMD-1181</t>
  </si>
  <si>
    <t>SMD-1185</t>
  </si>
  <si>
    <t>SMD-1190</t>
  </si>
  <si>
    <t>SMD-1191</t>
  </si>
  <si>
    <t>SMD-1194</t>
  </si>
  <si>
    <t>SMD-1196</t>
  </si>
  <si>
    <t>SMD-1205</t>
  </si>
  <si>
    <t>SMD-1210</t>
  </si>
  <si>
    <t>SMD-1216</t>
  </si>
  <si>
    <t>SMD-1218</t>
  </si>
  <si>
    <t>SMD-1221</t>
  </si>
  <si>
    <t>SMD-1223</t>
  </si>
  <si>
    <t>SMD-1224</t>
  </si>
  <si>
    <t>SMD-1225</t>
  </si>
  <si>
    <t>SMD-1227</t>
  </si>
  <si>
    <t>SMD-1228</t>
  </si>
  <si>
    <t>SMD-1230</t>
  </si>
  <si>
    <t>SMD-1234</t>
  </si>
  <si>
    <t>SMD-1235</t>
  </si>
  <si>
    <t>SMD-1237</t>
  </si>
  <si>
    <t>SMD-1240</t>
  </si>
  <si>
    <t>SMD-1241</t>
  </si>
  <si>
    <t>SMD-1243</t>
  </si>
  <si>
    <t>SMD-1244</t>
  </si>
  <si>
    <t>SMD-1249</t>
  </si>
  <si>
    <t>SMD-1251</t>
  </si>
  <si>
    <t>SMD-1254</t>
  </si>
  <si>
    <t>SMD-1255</t>
  </si>
  <si>
    <t>SMD-1261</t>
  </si>
  <si>
    <t>SMD-1262</t>
  </si>
  <si>
    <t>SMD-1263</t>
  </si>
  <si>
    <t>SMD-1264</t>
  </si>
  <si>
    <t>SMD-1265</t>
  </si>
  <si>
    <t>SMD-1268</t>
  </si>
  <si>
    <t>SMD-1269</t>
  </si>
  <si>
    <t>SMD-1270</t>
  </si>
  <si>
    <t>SMD-1271</t>
  </si>
  <si>
    <t>SMD-1272</t>
  </si>
  <si>
    <t>SMD-1275</t>
  </si>
  <si>
    <t>SMD-1277</t>
  </si>
  <si>
    <t>SMD-1278</t>
  </si>
  <si>
    <t>SMD-1282</t>
  </si>
  <si>
    <t>SMD-1283</t>
  </si>
  <si>
    <t>SMD-1289</t>
  </si>
  <si>
    <t>SMD-1290</t>
  </si>
  <si>
    <t>SMD-1293</t>
  </si>
  <si>
    <t>SMD-1295</t>
  </si>
  <si>
    <t>SMD-1297</t>
  </si>
  <si>
    <t>SMD-1312</t>
  </si>
  <si>
    <t>SMD-986</t>
  </si>
  <si>
    <t>SMD-1152</t>
  </si>
  <si>
    <t>SMD-1320</t>
  </si>
  <si>
    <t>SMD-1327</t>
  </si>
  <si>
    <t>SMD-1147</t>
  </si>
  <si>
    <t>SMD-1325</t>
  </si>
  <si>
    <t>SMD-1322</t>
  </si>
  <si>
    <t>SMD-1333</t>
  </si>
  <si>
    <t>SMD-1121</t>
  </si>
  <si>
    <t>SMD-1334</t>
  </si>
  <si>
    <t>SMD-1336</t>
  </si>
  <si>
    <t>SMD-1348</t>
  </si>
  <si>
    <t>SMD-1349</t>
  </si>
  <si>
    <t>SMD-1350</t>
  </si>
  <si>
    <t>SMD-1351</t>
  </si>
  <si>
    <t>SMD-1344</t>
  </si>
  <si>
    <t>SMD-1361</t>
  </si>
  <si>
    <t>SMD-1362</t>
  </si>
  <si>
    <t>SMD- 1363</t>
  </si>
  <si>
    <t>SMD-1371</t>
  </si>
  <si>
    <t>NISHU</t>
  </si>
  <si>
    <t>ARTI GAUTAM</t>
  </si>
  <si>
    <t>DEEPAK</t>
  </si>
  <si>
    <t>NITIN KUMAR</t>
  </si>
  <si>
    <t>PURUSHOTTAM</t>
  </si>
  <si>
    <t>AMIT KUMAR</t>
  </si>
  <si>
    <t>YASMIN</t>
  </si>
  <si>
    <t>DEEPAK KUAMR</t>
  </si>
  <si>
    <t>KAJAL NAYAK</t>
  </si>
  <si>
    <t>VIKRAM</t>
  </si>
  <si>
    <t>VINOD SINGH</t>
  </si>
  <si>
    <t>RAHUL KUMAR</t>
  </si>
  <si>
    <t>SAROJ</t>
  </si>
  <si>
    <t>SUSHMA MISHRA</t>
  </si>
  <si>
    <t>NARESH SHRMA</t>
  </si>
  <si>
    <t>RANJAN</t>
  </si>
  <si>
    <t>KAVITA SHUKLA</t>
  </si>
  <si>
    <t>UTTAM</t>
  </si>
  <si>
    <t>DILAWAR</t>
  </si>
  <si>
    <t>OMKAR SINGH</t>
  </si>
  <si>
    <t>INDU</t>
  </si>
  <si>
    <t>SATAYAJIT SAROJ</t>
  </si>
  <si>
    <t>JASPAL</t>
  </si>
  <si>
    <t>NITIN MISHRA</t>
  </si>
  <si>
    <t>ASHWANI</t>
  </si>
  <si>
    <t>RAKESH</t>
  </si>
  <si>
    <t>AKHILESH</t>
  </si>
  <si>
    <t>RUBI</t>
  </si>
  <si>
    <t>SHARDA</t>
  </si>
  <si>
    <t>GUDDU</t>
  </si>
  <si>
    <t>HASIDA KHATOON</t>
  </si>
  <si>
    <t>SHYAM SINGH</t>
  </si>
  <si>
    <t>DASHRATH KUMAR</t>
  </si>
  <si>
    <t>CHANDAN TIWARI</t>
  </si>
  <si>
    <t>PARVINDER</t>
  </si>
  <si>
    <t>RAHUL DAS</t>
  </si>
  <si>
    <t>LOKESH</t>
  </si>
  <si>
    <t>RAVI SHANKAR</t>
  </si>
  <si>
    <t>SANGAMA</t>
  </si>
  <si>
    <t>LALITA</t>
  </si>
  <si>
    <t>VIKKY</t>
  </si>
  <si>
    <t>PINKU</t>
  </si>
  <si>
    <t>ASHOK</t>
  </si>
  <si>
    <t>ROHAN</t>
  </si>
  <si>
    <t>AMARJEET</t>
  </si>
  <si>
    <t>RAKESH SINGH</t>
  </si>
  <si>
    <t>ARUN GUPTA</t>
  </si>
  <si>
    <t>SUSHMA</t>
  </si>
  <si>
    <t>ANISH</t>
  </si>
  <si>
    <t>GEETA DEVI</t>
  </si>
  <si>
    <t>SANDHYA</t>
  </si>
  <si>
    <t>SUSHAMA</t>
  </si>
  <si>
    <t>NEERAJ KUMAR</t>
  </si>
  <si>
    <t>DIVYANSH</t>
  </si>
  <si>
    <t>PARSHANT</t>
  </si>
  <si>
    <t>PANKAJ KUMAR</t>
  </si>
  <si>
    <t>RUCHI JHA</t>
  </si>
  <si>
    <t>MAGIRITA LAKRA</t>
  </si>
  <si>
    <t>JANUKA KARKI</t>
  </si>
  <si>
    <t>AMRESH KUMAR</t>
  </si>
  <si>
    <t>PARVEEN PAL</t>
  </si>
  <si>
    <t>DIPENDRA SARU</t>
  </si>
  <si>
    <t>SHYAMVEER</t>
  </si>
  <si>
    <t>JAGRATI KUMARI</t>
  </si>
  <si>
    <t>UMA DEVI</t>
  </si>
  <si>
    <t>JAIVIND</t>
  </si>
  <si>
    <t>NEETU</t>
  </si>
  <si>
    <t>DOLLY</t>
  </si>
  <si>
    <t>SARITA</t>
  </si>
  <si>
    <t>SHILPA</t>
  </si>
  <si>
    <t>NAEM AHMED</t>
  </si>
  <si>
    <t>BALRAM KUMAR</t>
  </si>
  <si>
    <t>TRIDEV</t>
  </si>
  <si>
    <t>NIKHIL PADALIYA</t>
  </si>
  <si>
    <t>SONIYA</t>
  </si>
  <si>
    <t>ALPNA SHARMA</t>
  </si>
  <si>
    <t>MANISHA SHARMA</t>
  </si>
  <si>
    <t>RAJVATI</t>
  </si>
  <si>
    <t>ANCHAL</t>
  </si>
  <si>
    <t>UMED</t>
  </si>
  <si>
    <t>SNEHA</t>
  </si>
  <si>
    <t>ARVIND KUMAR</t>
  </si>
  <si>
    <t>NASEEMA BANO</t>
  </si>
  <si>
    <t>JITENDRA</t>
  </si>
  <si>
    <t>KIRAN</t>
  </si>
  <si>
    <t>NAVIN MAHTO</t>
  </si>
  <si>
    <t>HEMA</t>
  </si>
  <si>
    <t>SATISH KUMAR PAL</t>
  </si>
  <si>
    <t>INDERDEV</t>
  </si>
  <si>
    <t>ASHISH</t>
  </si>
  <si>
    <t>MANOJ KUMAR</t>
  </si>
  <si>
    <t>MANISH</t>
  </si>
  <si>
    <t>MANISHA</t>
  </si>
  <si>
    <t>VANDANA</t>
  </si>
  <si>
    <t>RAKESH KUMAR</t>
  </si>
  <si>
    <t>YASMEEN BEGUM</t>
  </si>
  <si>
    <t>ICIC0002355</t>
  </si>
  <si>
    <t>IFSC Code</t>
  </si>
  <si>
    <t>Uniform</t>
  </si>
  <si>
    <t>Bonus</t>
  </si>
  <si>
    <t>Leave</t>
  </si>
  <si>
    <t>Spl All</t>
  </si>
  <si>
    <t>Bonus Earned</t>
  </si>
  <si>
    <t>Leave Earned</t>
  </si>
  <si>
    <t>SPL All Earned</t>
  </si>
  <si>
    <t>Name of Establistment:SM WORKFORCE PVT LTD, TB-212 Capital Galleria, Bhiwadi, Alwar, Rajasthan-301019</t>
  </si>
  <si>
    <t>Name of Establistment:SM WORKFORCE PVT LTD, TB-212 Galleria, Bhiwadi, Alwar, Rajasthan-301019</t>
  </si>
  <si>
    <t>SMD-1373</t>
  </si>
  <si>
    <t>SMD-1280</t>
  </si>
  <si>
    <t>SMD-1305</t>
  </si>
  <si>
    <t>SMD-1338</t>
  </si>
  <si>
    <t>SMD-1372</t>
  </si>
  <si>
    <t>CHETAN</t>
  </si>
  <si>
    <t>SANJU MANI</t>
  </si>
  <si>
    <t>HARMESH</t>
  </si>
  <si>
    <t>KIRSH</t>
  </si>
  <si>
    <t>BRIJESGH</t>
  </si>
  <si>
    <t>SMD-1193</t>
  </si>
  <si>
    <t>SMD-1374</t>
  </si>
  <si>
    <t>SMD-1339</t>
  </si>
  <si>
    <t>SMD-1367</t>
  </si>
  <si>
    <t>SMD-1375</t>
  </si>
  <si>
    <t>SMD-1376</t>
  </si>
  <si>
    <t>HARIOM</t>
  </si>
  <si>
    <t>RAVICHNDER</t>
  </si>
  <si>
    <t>OMKAR</t>
  </si>
  <si>
    <t>SHIKHA PAL</t>
  </si>
  <si>
    <t>BHUVNESH</t>
  </si>
  <si>
    <t>DIVYANSHU</t>
  </si>
  <si>
    <t>ARUN</t>
  </si>
  <si>
    <t>SACHIN</t>
  </si>
  <si>
    <t>SANDEEP LAKRA</t>
  </si>
  <si>
    <t>SUNDER</t>
  </si>
  <si>
    <t>UPNDER PAL</t>
  </si>
  <si>
    <t>DEVRATH</t>
  </si>
  <si>
    <t>UMESH</t>
  </si>
  <si>
    <t>GAYATRI</t>
  </si>
  <si>
    <t>KANCHAN</t>
  </si>
  <si>
    <t>GUDDI</t>
  </si>
  <si>
    <t>CHATANYA</t>
  </si>
  <si>
    <t>AYUSH</t>
  </si>
  <si>
    <t>MAFIYA</t>
  </si>
  <si>
    <t>KANCHAN WALIA</t>
  </si>
  <si>
    <t>VANDHNA</t>
  </si>
  <si>
    <t>BHUPENDER</t>
  </si>
  <si>
    <t>PARMOD</t>
  </si>
  <si>
    <t>HEM RAJ</t>
  </si>
  <si>
    <t>008701535080</t>
  </si>
  <si>
    <t>609910110003961</t>
  </si>
  <si>
    <t>008701535077</t>
  </si>
  <si>
    <t>025001016546</t>
  </si>
  <si>
    <t>0894104000100496</t>
  </si>
  <si>
    <t>126810100049787</t>
  </si>
  <si>
    <t>46260100011406</t>
  </si>
  <si>
    <t>520101265071118</t>
  </si>
  <si>
    <t>45248100006261</t>
  </si>
  <si>
    <t>217910100025422</t>
  </si>
  <si>
    <t>55098100018732</t>
  </si>
  <si>
    <t>46790100002953</t>
  </si>
  <si>
    <t>4913000100033204</t>
  </si>
  <si>
    <t>47708100003445</t>
  </si>
  <si>
    <t>47700100008152</t>
  </si>
  <si>
    <t>235501506111</t>
  </si>
  <si>
    <t>235501505995</t>
  </si>
  <si>
    <t>697502010010519</t>
  </si>
  <si>
    <t>163901508294</t>
  </si>
  <si>
    <t>50082121007750</t>
  </si>
  <si>
    <t>36518887497</t>
  </si>
  <si>
    <t>235501506132</t>
  </si>
  <si>
    <t>50100365937130</t>
  </si>
  <si>
    <t>235501506067</t>
  </si>
  <si>
    <t>235501506003</t>
  </si>
  <si>
    <t>8938000400000033</t>
  </si>
  <si>
    <t>163901508301</t>
  </si>
  <si>
    <t>3154001501328447</t>
  </si>
  <si>
    <t>5502500101472601</t>
  </si>
  <si>
    <t>50100299419106</t>
  </si>
  <si>
    <t>235501506086</t>
  </si>
  <si>
    <t>20204556230</t>
  </si>
  <si>
    <t>881037306953</t>
  </si>
  <si>
    <t>52292191007019</t>
  </si>
  <si>
    <t>ICICI</t>
  </si>
  <si>
    <t>BKID0006099</t>
  </si>
  <si>
    <t>ICIC0000250</t>
  </si>
  <si>
    <t>SBIN0004848</t>
  </si>
  <si>
    <t>IBKL0000894</t>
  </si>
  <si>
    <t>UBIN0812684</t>
  </si>
  <si>
    <t>SBIN0009187</t>
  </si>
  <si>
    <t>BARB0MAHDEL</t>
  </si>
  <si>
    <t>UBIN0905259</t>
  </si>
  <si>
    <t>BARB0DWADEL</t>
  </si>
  <si>
    <t>UBIN0821799</t>
  </si>
  <si>
    <t>SBIN0016120</t>
  </si>
  <si>
    <t>UBIN0921351</t>
  </si>
  <si>
    <t>BARB0BHANPU</t>
  </si>
  <si>
    <t>KKBK0004616</t>
  </si>
  <si>
    <t>BARB0CHILRD</t>
  </si>
  <si>
    <t>KKBK0004614</t>
  </si>
  <si>
    <t>SBIN0011567</t>
  </si>
  <si>
    <t>PUNB0491300</t>
  </si>
  <si>
    <t>SBIN0060458</t>
  </si>
  <si>
    <t>ICIC0003374</t>
  </si>
  <si>
    <t>BARB0SECDWA</t>
  </si>
  <si>
    <t>UBIN0569755</t>
  </si>
  <si>
    <t>ICIC0001639</t>
  </si>
  <si>
    <t>PUNB0500810</t>
  </si>
  <si>
    <t>SBIN0018561</t>
  </si>
  <si>
    <t>HDFC0000438</t>
  </si>
  <si>
    <t>PUNB0893800</t>
  </si>
  <si>
    <t>PUNB0315400</t>
  </si>
  <si>
    <t>KARB0000550</t>
  </si>
  <si>
    <t>HDFC0005460</t>
  </si>
  <si>
    <t>SBIN0004384</t>
  </si>
  <si>
    <t>DBSS0IN0811</t>
  </si>
  <si>
    <t>SBIN0018999</t>
  </si>
  <si>
    <t>FINO0001001</t>
  </si>
  <si>
    <t>PUNB0522910</t>
  </si>
  <si>
    <t>235501505986</t>
  </si>
  <si>
    <t>732201500414</t>
  </si>
  <si>
    <t>71520100044378</t>
  </si>
  <si>
    <t>1519000100764156</t>
  </si>
  <si>
    <t>5512500101558001</t>
  </si>
  <si>
    <t>7346617121</t>
  </si>
  <si>
    <t>800000013312212</t>
  </si>
  <si>
    <t>226810100012996</t>
  </si>
  <si>
    <t>3154001501326865</t>
  </si>
  <si>
    <t>2948108053214</t>
  </si>
  <si>
    <t>0645888025</t>
  </si>
  <si>
    <t>3635001700045989</t>
  </si>
  <si>
    <t>447510110005629</t>
  </si>
  <si>
    <t>235501505989</t>
  </si>
  <si>
    <t>032203813702190001</t>
  </si>
  <si>
    <t>235501506002</t>
  </si>
  <si>
    <t>008701535083</t>
  </si>
  <si>
    <t>45240100014669</t>
  </si>
  <si>
    <t>337401503986</t>
  </si>
  <si>
    <t>645802010010806</t>
  </si>
  <si>
    <t>1545000100228334</t>
  </si>
  <si>
    <t>27890100046998</t>
  </si>
  <si>
    <t>33615343811</t>
  </si>
  <si>
    <t>609610110003259</t>
  </si>
  <si>
    <t>5122119000354</t>
  </si>
  <si>
    <t>520191035540016</t>
  </si>
  <si>
    <t>45240100005821</t>
  </si>
  <si>
    <t>235501506104</t>
  </si>
  <si>
    <t>7412418539</t>
  </si>
  <si>
    <t>40761419959</t>
  </si>
  <si>
    <t>38923365837</t>
  </si>
  <si>
    <t>0246887007</t>
  </si>
  <si>
    <t>31987317584</t>
  </si>
  <si>
    <t>50100299418563</t>
  </si>
  <si>
    <t>50100300832521</t>
  </si>
  <si>
    <t>2211210042126622</t>
  </si>
  <si>
    <t>732201500464</t>
  </si>
  <si>
    <t>62308100000327</t>
  </si>
  <si>
    <t>1504001700072485</t>
  </si>
  <si>
    <t>520191060287620</t>
  </si>
  <si>
    <t>21358100003539</t>
  </si>
  <si>
    <t>90292210015663</t>
  </si>
  <si>
    <t>1645592615</t>
  </si>
  <si>
    <t>590310110007579</t>
  </si>
  <si>
    <t>0172104000112444</t>
  </si>
  <si>
    <t>33158100028560</t>
  </si>
  <si>
    <t>PUNB0MBGB06</t>
  </si>
  <si>
    <t>PUNB0151900</t>
  </si>
  <si>
    <t>KKBK0004660</t>
  </si>
  <si>
    <t>KARB0000551</t>
  </si>
  <si>
    <t>YESB0CMSNOC</t>
  </si>
  <si>
    <t>UBIN0822680</t>
  </si>
  <si>
    <t>SBIN0001148</t>
  </si>
  <si>
    <t>SBIN0012985</t>
  </si>
  <si>
    <t>HDFC0000168</t>
  </si>
  <si>
    <t>SBIN0020704</t>
  </si>
  <si>
    <t>CNRB0002948</t>
  </si>
  <si>
    <t>KKBK0000199</t>
  </si>
  <si>
    <t>PUNB0363500</t>
  </si>
  <si>
    <t>BKID0004475</t>
  </si>
  <si>
    <t>SBIN0031740</t>
  </si>
  <si>
    <t>ICIC0000571</t>
  </si>
  <si>
    <t>CSBK0000322</t>
  </si>
  <si>
    <t>MAHB0001247</t>
  </si>
  <si>
    <t>HDFC0001351</t>
  </si>
  <si>
    <t>BDBL0001539</t>
  </si>
  <si>
    <t>ICIC0000087</t>
  </si>
  <si>
    <t>UBIN0564583</t>
  </si>
  <si>
    <t>SBIN0001953</t>
  </si>
  <si>
    <t>PUNB0154500</t>
  </si>
  <si>
    <t>BARB0BHADEL</t>
  </si>
  <si>
    <t>BKID0006096</t>
  </si>
  <si>
    <t>CNRB0005122</t>
  </si>
  <si>
    <t>UBIN0566322</t>
  </si>
  <si>
    <t>KKBK0000193</t>
  </si>
  <si>
    <t>SBIN0006583</t>
  </si>
  <si>
    <t>KKBK0000811</t>
  </si>
  <si>
    <t>SBIN0006014</t>
  </si>
  <si>
    <t>SBIN0015987</t>
  </si>
  <si>
    <t>AUBL0002100</t>
  </si>
  <si>
    <t>ICIC0003428</t>
  </si>
  <si>
    <t>BARB0VJRAPH</t>
  </si>
  <si>
    <t>SBIN0031924</t>
  </si>
  <si>
    <t>IDIB000D699</t>
  </si>
  <si>
    <t>KKBK0000197</t>
  </si>
  <si>
    <t>PUNB0HGB001</t>
  </si>
  <si>
    <t>PUNB0150400</t>
  </si>
  <si>
    <t>BARB0BILSIX</t>
  </si>
  <si>
    <t>INDB0000735</t>
  </si>
  <si>
    <t>CNRB0019170</t>
  </si>
  <si>
    <t>HDFC0004397</t>
  </si>
  <si>
    <t>BARB0TRDCHW</t>
  </si>
  <si>
    <t>CNRB0019029</t>
  </si>
  <si>
    <t>KKBK0000177</t>
  </si>
  <si>
    <t>BKID0005903</t>
  </si>
  <si>
    <t>IBKL0000172</t>
  </si>
  <si>
    <t>BARB0BURARI</t>
  </si>
  <si>
    <t>SBIN0003259</t>
  </si>
  <si>
    <t>BABLU</t>
  </si>
  <si>
    <t>91282310001305</t>
  </si>
  <si>
    <t>CNRB0019128</t>
  </si>
  <si>
    <t>800000013311883</t>
  </si>
  <si>
    <t>085801517737</t>
  </si>
  <si>
    <t>ICIC0000858</t>
  </si>
  <si>
    <t>0834000400266067</t>
  </si>
  <si>
    <t>PUNB0083400</t>
  </si>
  <si>
    <t>052211010002008</t>
  </si>
  <si>
    <t>BKID0ARYAGB</t>
  </si>
  <si>
    <t>20159528821</t>
  </si>
  <si>
    <t>337401503977</t>
  </si>
  <si>
    <t>0701000102557530</t>
  </si>
  <si>
    <t>PUNB0070100</t>
  </si>
  <si>
    <t>77020100551454</t>
  </si>
  <si>
    <t>921010015280553</t>
  </si>
  <si>
    <t>UTIB0003233</t>
  </si>
  <si>
    <t>732201500410</t>
  </si>
  <si>
    <t>SMG/WR/11/2022</t>
  </si>
  <si>
    <t>PERIODS FROM 01 NOV 2022 TO 30 NOV 2022</t>
  </si>
  <si>
    <t>PERIODS FROM 01 NOVEMBER 2022 TO 30 NOVEMBER 2022</t>
  </si>
  <si>
    <t>SMD-1389</t>
  </si>
  <si>
    <t>SMD-1387</t>
  </si>
  <si>
    <t>SMD-1391</t>
  </si>
  <si>
    <t>SMD-1392</t>
  </si>
  <si>
    <t>SMD-1395</t>
  </si>
  <si>
    <t>SMD-1386</t>
  </si>
  <si>
    <t>SMD-1394</t>
  </si>
  <si>
    <t>SMD-1402</t>
  </si>
  <si>
    <t>SUNIL KUMAR</t>
  </si>
  <si>
    <t>SMD-1382</t>
  </si>
  <si>
    <t>SMD-1378</t>
  </si>
  <si>
    <t>BIRJESH</t>
  </si>
  <si>
    <t>SMD-1383</t>
  </si>
  <si>
    <t>AJAY KUMAR</t>
  </si>
  <si>
    <t>SMD-1384</t>
  </si>
  <si>
    <t>SMD-1381</t>
  </si>
  <si>
    <t>SMD-1379</t>
  </si>
  <si>
    <t>SMD-1396</t>
  </si>
  <si>
    <t>SMD-1187</t>
  </si>
  <si>
    <t>SMD-1400</t>
  </si>
  <si>
    <t>SMD-1398</t>
  </si>
  <si>
    <t>SURYA PRAKASH</t>
  </si>
  <si>
    <t>NAVIN</t>
  </si>
  <si>
    <t>RAJAN</t>
  </si>
  <si>
    <t>RUKMANI</t>
  </si>
  <si>
    <t>USHA</t>
  </si>
  <si>
    <t>OT DAYS</t>
  </si>
  <si>
    <t>OT WAGES</t>
  </si>
  <si>
    <t>SMD-1390</t>
  </si>
  <si>
    <t>SMD-1385</t>
  </si>
  <si>
    <t>SMD-1380</t>
  </si>
  <si>
    <t>SMD-1403</t>
  </si>
  <si>
    <t>SMD-1397</t>
  </si>
  <si>
    <t>SMD-1401</t>
  </si>
  <si>
    <t>VIJAY</t>
  </si>
  <si>
    <t>AKSHAY</t>
  </si>
  <si>
    <t>VIPIN</t>
  </si>
  <si>
    <t>KESHAV</t>
  </si>
  <si>
    <t>SMD-1319</t>
  </si>
  <si>
    <t>NAVEEN</t>
  </si>
  <si>
    <t>SMD-1393</t>
  </si>
  <si>
    <t>SMD-1388</t>
  </si>
  <si>
    <t>SMD-1377</t>
  </si>
  <si>
    <t>UMAKANT</t>
  </si>
  <si>
    <t>ICICI BANK</t>
  </si>
  <si>
    <t>NEFT-07.12.22</t>
  </si>
  <si>
    <t>CBIN0284374</t>
  </si>
  <si>
    <t>BKID0007467</t>
  </si>
  <si>
    <t>4888001700125635</t>
  </si>
  <si>
    <t>PUNB0488800</t>
  </si>
  <si>
    <t>363102010623551</t>
  </si>
  <si>
    <t>UBIN0536318</t>
  </si>
  <si>
    <t>UBIN0802689</t>
  </si>
  <si>
    <t>BKID0006018</t>
  </si>
  <si>
    <t>SBIN0014341</t>
  </si>
  <si>
    <t>SBIN0014585</t>
  </si>
  <si>
    <t>UCBA0001378</t>
  </si>
  <si>
    <t>IDIB000M663</t>
  </si>
  <si>
    <t>UTIB0002873</t>
  </si>
  <si>
    <t>4907000100250442</t>
  </si>
  <si>
    <t>PUNB0490700</t>
  </si>
  <si>
    <t>PYTM0123456</t>
  </si>
  <si>
    <t>PAID</t>
  </si>
  <si>
    <t>OT Amt</t>
  </si>
  <si>
    <t>922010037327701</t>
  </si>
  <si>
    <t>NEFT 07.12.22</t>
  </si>
  <si>
    <t>CASH PAID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</si>
</sst>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12"/>
      <color theme="1"/>
      <name val="Arial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/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2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PF@12%25" TargetMode="External"/><Relationship Id="rId1" Type="http://schemas.openxmlformats.org/officeDocument/2006/relationships/hyperlink" Target="mailto:ESIC@0.75%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PF@12%25" TargetMode="External"/><Relationship Id="rId1" Type="http://schemas.openxmlformats.org/officeDocument/2006/relationships/hyperlink" Target="mailto:ESIC@0.7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9"/>
  <sheetViews>
    <sheetView workbookViewId="0"/>
  </sheetViews>
  <sheetFormatPr defaultColWidth="9" defaultRowHeight="18.75"/>
  <cols>
    <col min="1" max="1" width="9" style="36"/>
    <col min="2" max="2" width="12.5" style="36" bestFit="1" customWidth="1"/>
    <col min="3" max="3" width="24.5" style="36" bestFit="1" customWidth="1"/>
    <col min="4" max="4" width="23.375" style="36" customWidth="1"/>
    <col min="5" max="5" width="16.25" style="36" customWidth="1"/>
    <col min="6" max="6" width="21.625" style="36" hidden="1" customWidth="1"/>
    <col min="7" max="7" width="22.25" style="36" hidden="1" customWidth="1"/>
    <col min="8" max="10" width="9" style="36" customWidth="1"/>
    <col min="11" max="11" width="9.875" style="36" customWidth="1"/>
    <col min="12" max="14" width="9" style="36" customWidth="1"/>
    <col min="15" max="15" width="12" style="36" customWidth="1"/>
    <col min="16" max="17" width="10.5" style="36" customWidth="1"/>
    <col min="18" max="18" width="13.625" style="36" customWidth="1"/>
    <col min="19" max="19" width="12.625" style="36" customWidth="1"/>
    <col min="20" max="20" width="11" style="36" customWidth="1"/>
    <col min="21" max="22" width="9" style="36" customWidth="1"/>
    <col min="23" max="23" width="9.875" style="36" customWidth="1"/>
    <col min="24" max="28" width="9" style="36" customWidth="1"/>
    <col min="29" max="29" width="9.875" style="36" bestFit="1" customWidth="1"/>
    <col min="30" max="30" width="10" style="36" bestFit="1" customWidth="1"/>
    <col min="31" max="32" width="9" style="36" customWidth="1"/>
    <col min="33" max="33" width="16.625" style="36" customWidth="1"/>
    <col min="34" max="34" width="14.625" style="36" customWidth="1"/>
    <col min="35" max="16384" width="9" style="36"/>
  </cols>
  <sheetData>
    <row r="1" spans="1:36" s="14" customFormat="1" ht="19.5" customHeight="1">
      <c r="A1" s="11" t="s">
        <v>19</v>
      </c>
      <c r="B1" s="12"/>
      <c r="C1" s="12"/>
      <c r="D1" s="12"/>
      <c r="E1" s="12"/>
      <c r="F1" s="12"/>
      <c r="G1" s="13"/>
      <c r="H1" s="37" t="s">
        <v>20</v>
      </c>
      <c r="I1" s="38"/>
      <c r="J1" s="38"/>
      <c r="K1" s="39"/>
      <c r="L1" s="44" t="s">
        <v>687</v>
      </c>
      <c r="M1" s="45"/>
      <c r="N1" s="46"/>
      <c r="O1" s="51" t="s">
        <v>686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3"/>
    </row>
    <row r="2" spans="1:36" s="14" customFormat="1" ht="27" customHeight="1">
      <c r="A2" s="15" t="s">
        <v>458</v>
      </c>
      <c r="B2" s="16"/>
      <c r="C2" s="16"/>
      <c r="D2" s="16"/>
      <c r="E2" s="16"/>
      <c r="F2" s="16"/>
      <c r="G2" s="17"/>
      <c r="H2" s="40"/>
      <c r="I2" s="41"/>
      <c r="J2" s="41"/>
      <c r="K2" s="42"/>
      <c r="L2" s="47"/>
      <c r="M2" s="48"/>
      <c r="N2" s="49"/>
      <c r="O2" s="51" t="s">
        <v>21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3"/>
    </row>
    <row r="3" spans="1:36" s="14" customFormat="1" ht="26.1" customHeight="1">
      <c r="A3" s="28" t="s">
        <v>22</v>
      </c>
      <c r="B3" s="29"/>
      <c r="C3" s="29"/>
      <c r="D3" s="29"/>
      <c r="E3" s="29"/>
      <c r="F3" s="29"/>
      <c r="G3" s="30"/>
      <c r="H3" s="40"/>
      <c r="I3" s="43"/>
      <c r="J3" s="43"/>
      <c r="K3" s="42"/>
      <c r="L3" s="47"/>
      <c r="M3" s="50"/>
      <c r="N3" s="49"/>
      <c r="O3" s="54" t="s">
        <v>23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6"/>
    </row>
    <row r="4" spans="1:36" s="20" customFormat="1" ht="50.1" customHeight="1">
      <c r="A4" s="18" t="s">
        <v>0</v>
      </c>
      <c r="B4" s="18" t="s">
        <v>2</v>
      </c>
      <c r="C4" s="18" t="s">
        <v>1</v>
      </c>
      <c r="D4" s="18" t="s">
        <v>3</v>
      </c>
      <c r="E4" s="18" t="s">
        <v>28</v>
      </c>
      <c r="F4" s="18" t="s">
        <v>4</v>
      </c>
      <c r="G4" s="18" t="s">
        <v>5</v>
      </c>
      <c r="H4" s="18" t="s">
        <v>6</v>
      </c>
      <c r="I4" s="18" t="s">
        <v>61</v>
      </c>
      <c r="J4" s="18" t="s">
        <v>715</v>
      </c>
      <c r="K4" s="18" t="s">
        <v>12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11</v>
      </c>
      <c r="Q4" s="18" t="s">
        <v>716</v>
      </c>
      <c r="R4" s="18" t="s">
        <v>13</v>
      </c>
      <c r="S4" s="18" t="s">
        <v>14</v>
      </c>
      <c r="T4" s="18" t="s">
        <v>15</v>
      </c>
      <c r="U4" s="18" t="s">
        <v>16</v>
      </c>
      <c r="V4" s="18" t="s">
        <v>62</v>
      </c>
      <c r="W4" s="18" t="s">
        <v>17</v>
      </c>
      <c r="X4" s="18" t="s">
        <v>18</v>
      </c>
      <c r="Y4" s="18" t="s">
        <v>451</v>
      </c>
      <c r="Z4" s="19" t="s">
        <v>35</v>
      </c>
      <c r="AA4" s="19" t="s">
        <v>36</v>
      </c>
      <c r="AB4" s="18" t="s">
        <v>63</v>
      </c>
      <c r="AC4" s="18" t="s">
        <v>64</v>
      </c>
      <c r="AD4" s="18" t="s">
        <v>751</v>
      </c>
      <c r="AE4" s="18" t="s">
        <v>752</v>
      </c>
      <c r="AF4" s="18"/>
      <c r="AG4" s="18" t="s">
        <v>40</v>
      </c>
      <c r="AH4" s="31" t="s">
        <v>752</v>
      </c>
    </row>
    <row r="5" spans="1:36" s="24" customFormat="1" ht="34.5" customHeight="1">
      <c r="A5" s="21">
        <v>1</v>
      </c>
      <c r="B5" s="32" t="s">
        <v>65</v>
      </c>
      <c r="C5" s="32" t="s">
        <v>153</v>
      </c>
      <c r="D5" s="10">
        <v>235501505991</v>
      </c>
      <c r="E5" s="9" t="s">
        <v>449</v>
      </c>
      <c r="F5" s="21"/>
      <c r="G5" s="21"/>
      <c r="H5" s="21">
        <v>30</v>
      </c>
      <c r="I5" s="21">
        <v>25</v>
      </c>
      <c r="J5" s="21">
        <v>0</v>
      </c>
      <c r="K5" s="21">
        <v>13000</v>
      </c>
      <c r="L5" s="21">
        <v>4050</v>
      </c>
      <c r="M5" s="23">
        <v>1125</v>
      </c>
      <c r="N5" s="21">
        <v>1125</v>
      </c>
      <c r="O5" s="21">
        <v>3500</v>
      </c>
      <c r="P5" s="23">
        <f>SUM(K5:O5)</f>
        <v>22800</v>
      </c>
      <c r="Q5" s="23">
        <f>ROUND(P5/H5*J5,0)</f>
        <v>0</v>
      </c>
      <c r="R5" s="23">
        <f>ROUND(K5/H5*I5,0)</f>
        <v>10833</v>
      </c>
      <c r="S5" s="23">
        <f>ROUND(L5/H5*I5,0)</f>
        <v>3375</v>
      </c>
      <c r="T5" s="23">
        <f>ROUND(M5/H5*I5,0)</f>
        <v>938</v>
      </c>
      <c r="U5" s="23">
        <f>ROUND(N5/H5*I5,0)</f>
        <v>938</v>
      </c>
      <c r="V5" s="23">
        <f>ROUND(O5/H5*I5,0)</f>
        <v>2917</v>
      </c>
      <c r="W5" s="23">
        <f>SUM(Q5:V5)</f>
        <v>19001</v>
      </c>
      <c r="X5" s="23"/>
      <c r="Y5" s="23"/>
      <c r="Z5" s="23">
        <f>ROUND(W5*0.75%,0)</f>
        <v>143</v>
      </c>
      <c r="AA5" s="21">
        <f>ROUND(R5*12%,0)</f>
        <v>1300</v>
      </c>
      <c r="AB5" s="23">
        <f>SUM(X5:AA5)</f>
        <v>1443</v>
      </c>
      <c r="AC5" s="23">
        <f>W5-AB5</f>
        <v>17558</v>
      </c>
      <c r="AD5" s="23">
        <v>17558</v>
      </c>
      <c r="AE5" s="23">
        <f>Q5</f>
        <v>0</v>
      </c>
      <c r="AF5" s="23"/>
      <c r="AG5" s="21" t="s">
        <v>733</v>
      </c>
      <c r="AH5" s="21">
        <v>0</v>
      </c>
    </row>
    <row r="6" spans="1:36" s="24" customFormat="1" ht="35.1" customHeight="1">
      <c r="A6" s="21">
        <v>2</v>
      </c>
      <c r="B6" s="32" t="s">
        <v>66</v>
      </c>
      <c r="C6" s="32" t="s">
        <v>154</v>
      </c>
      <c r="D6" s="10">
        <v>732201500461</v>
      </c>
      <c r="E6" s="9" t="s">
        <v>60</v>
      </c>
      <c r="F6" s="21"/>
      <c r="G6" s="21"/>
      <c r="H6" s="21">
        <v>30</v>
      </c>
      <c r="I6" s="21">
        <v>25</v>
      </c>
      <c r="J6" s="21">
        <v>1</v>
      </c>
      <c r="K6" s="21">
        <v>13000</v>
      </c>
      <c r="L6" s="21">
        <v>4050</v>
      </c>
      <c r="M6" s="23">
        <v>1125</v>
      </c>
      <c r="N6" s="21">
        <v>1125</v>
      </c>
      <c r="O6" s="21">
        <v>3500</v>
      </c>
      <c r="P6" s="23">
        <f>SUM(K6:O6)</f>
        <v>22800</v>
      </c>
      <c r="Q6" s="23">
        <f>ROUND(P6/H6*J6,0)</f>
        <v>760</v>
      </c>
      <c r="R6" s="23">
        <f>ROUND(K6/H6*I6,0)</f>
        <v>10833</v>
      </c>
      <c r="S6" s="23">
        <f>ROUND(L6/H6*I6,0)</f>
        <v>3375</v>
      </c>
      <c r="T6" s="23">
        <f>ROUND(M6/H6*I6,0)</f>
        <v>938</v>
      </c>
      <c r="U6" s="23">
        <f>ROUND(N6/H6*I6,0)</f>
        <v>938</v>
      </c>
      <c r="V6" s="23">
        <f>ROUND(O6/H6*I6,0)</f>
        <v>2917</v>
      </c>
      <c r="W6" s="23">
        <f>SUM(R6:V6)</f>
        <v>19001</v>
      </c>
      <c r="X6" s="23"/>
      <c r="Y6" s="23"/>
      <c r="Z6" s="23">
        <f>ROUND(W6*0.75%,0)</f>
        <v>143</v>
      </c>
      <c r="AA6" s="21">
        <f>ROUND(R6*12%,0)</f>
        <v>1300</v>
      </c>
      <c r="AB6" s="23">
        <f>SUM(X6:AA6)</f>
        <v>1443</v>
      </c>
      <c r="AC6" s="23">
        <f>W6-AB6</f>
        <v>17558</v>
      </c>
      <c r="AD6" s="23">
        <v>17558</v>
      </c>
      <c r="AE6" s="23">
        <f>Q6</f>
        <v>760</v>
      </c>
      <c r="AF6" s="23"/>
      <c r="AG6" s="21" t="s">
        <v>733</v>
      </c>
      <c r="AH6" s="21">
        <v>760</v>
      </c>
    </row>
    <row r="7" spans="1:36" s="24" customFormat="1" ht="35.1" customHeight="1">
      <c r="A7" s="21">
        <v>3</v>
      </c>
      <c r="B7" s="32" t="s">
        <v>67</v>
      </c>
      <c r="C7" s="32" t="s">
        <v>155</v>
      </c>
      <c r="D7" s="10">
        <v>732201500132</v>
      </c>
      <c r="E7" s="9" t="s">
        <v>60</v>
      </c>
      <c r="F7" s="21"/>
      <c r="G7" s="21"/>
      <c r="H7" s="21">
        <v>30</v>
      </c>
      <c r="I7" s="21">
        <v>19</v>
      </c>
      <c r="J7" s="21">
        <v>1</v>
      </c>
      <c r="K7" s="21">
        <v>13000</v>
      </c>
      <c r="L7" s="21">
        <v>4050</v>
      </c>
      <c r="M7" s="23">
        <v>1125</v>
      </c>
      <c r="N7" s="21">
        <v>1125</v>
      </c>
      <c r="O7" s="21">
        <v>3500</v>
      </c>
      <c r="P7" s="23">
        <f>SUM(K7:O7)</f>
        <v>22800</v>
      </c>
      <c r="Q7" s="23">
        <f>ROUND(P7/H7*J7,0)</f>
        <v>760</v>
      </c>
      <c r="R7" s="23">
        <f>ROUND(K7/H7*I7,0)</f>
        <v>8233</v>
      </c>
      <c r="S7" s="23">
        <f>ROUND(L7/H7*I7,0)</f>
        <v>2565</v>
      </c>
      <c r="T7" s="23">
        <f>ROUND(M7/H7*I7,0)</f>
        <v>713</v>
      </c>
      <c r="U7" s="23">
        <f>ROUND(N7/H7*I7,0)</f>
        <v>713</v>
      </c>
      <c r="V7" s="23">
        <f>ROUND(O7/H7*I7,0)</f>
        <v>2217</v>
      </c>
      <c r="W7" s="23">
        <f>SUM(R7:V7)</f>
        <v>14441</v>
      </c>
      <c r="X7" s="23"/>
      <c r="Y7" s="23"/>
      <c r="Z7" s="23">
        <f>ROUND(W7*0.75%,0)</f>
        <v>108</v>
      </c>
      <c r="AA7" s="21">
        <f>ROUND(R7*12%,0)</f>
        <v>988</v>
      </c>
      <c r="AB7" s="23">
        <f>SUM(X7:AA7)</f>
        <v>1096</v>
      </c>
      <c r="AC7" s="23">
        <f>W7-AB7</f>
        <v>13345</v>
      </c>
      <c r="AD7" s="23">
        <v>13345</v>
      </c>
      <c r="AE7" s="23">
        <f>Q7</f>
        <v>760</v>
      </c>
      <c r="AF7" s="23"/>
      <c r="AG7" s="21" t="s">
        <v>733</v>
      </c>
      <c r="AH7" s="21">
        <v>760</v>
      </c>
    </row>
    <row r="8" spans="1:36" s="24" customFormat="1" ht="35.1" customHeight="1">
      <c r="A8" s="21">
        <v>4</v>
      </c>
      <c r="B8" s="32" t="s">
        <v>68</v>
      </c>
      <c r="C8" s="32" t="s">
        <v>156</v>
      </c>
      <c r="D8" s="10">
        <v>235501506097</v>
      </c>
      <c r="E8" s="9" t="s">
        <v>449</v>
      </c>
      <c r="F8" s="21"/>
      <c r="G8" s="21"/>
      <c r="H8" s="21">
        <v>30</v>
      </c>
      <c r="I8" s="21">
        <v>25</v>
      </c>
      <c r="J8" s="21">
        <v>2</v>
      </c>
      <c r="K8" s="21">
        <v>13000</v>
      </c>
      <c r="L8" s="21">
        <v>4050</v>
      </c>
      <c r="M8" s="23">
        <v>1125</v>
      </c>
      <c r="N8" s="21">
        <v>1125</v>
      </c>
      <c r="O8" s="21">
        <v>3500</v>
      </c>
      <c r="P8" s="23">
        <f>SUM(K8:O8)</f>
        <v>22800</v>
      </c>
      <c r="Q8" s="23">
        <f>ROUND(P8/H8*J8,0)</f>
        <v>1520</v>
      </c>
      <c r="R8" s="23">
        <f>ROUND(K8/H8*I8,0)</f>
        <v>10833</v>
      </c>
      <c r="S8" s="23">
        <f>ROUND(L8/H8*I8,0)</f>
        <v>3375</v>
      </c>
      <c r="T8" s="23">
        <f>ROUND(M8/H8*I8,0)</f>
        <v>938</v>
      </c>
      <c r="U8" s="23">
        <f>ROUND(N8/H8*I8,0)</f>
        <v>938</v>
      </c>
      <c r="V8" s="23">
        <f>ROUND(O8/H8*I8,0)</f>
        <v>2917</v>
      </c>
      <c r="W8" s="23">
        <f>SUM(R8:V8)</f>
        <v>19001</v>
      </c>
      <c r="X8" s="23"/>
      <c r="Y8" s="23"/>
      <c r="Z8" s="23">
        <f>ROUND(W8*0.75%,0)</f>
        <v>143</v>
      </c>
      <c r="AA8" s="21">
        <f>ROUND(R8*12%,0)</f>
        <v>1300</v>
      </c>
      <c r="AB8" s="23">
        <f>SUM(X8:AA8)</f>
        <v>1443</v>
      </c>
      <c r="AC8" s="23">
        <f>W8-AB8</f>
        <v>17558</v>
      </c>
      <c r="AD8" s="23">
        <v>17558</v>
      </c>
      <c r="AE8" s="23">
        <f>Q8</f>
        <v>1520</v>
      </c>
      <c r="AF8" s="23"/>
      <c r="AG8" s="21" t="s">
        <v>733</v>
      </c>
      <c r="AH8" s="21">
        <v>1520</v>
      </c>
    </row>
    <row r="9" spans="1:36" s="24" customFormat="1" ht="35.1" customHeight="1">
      <c r="A9" s="21">
        <v>5</v>
      </c>
      <c r="B9" s="32" t="s">
        <v>69</v>
      </c>
      <c r="C9" s="32" t="s">
        <v>157</v>
      </c>
      <c r="D9" s="10">
        <v>732201500465</v>
      </c>
      <c r="E9" s="9" t="s">
        <v>60</v>
      </c>
      <c r="F9" s="21"/>
      <c r="G9" s="21"/>
      <c r="H9" s="21">
        <v>30</v>
      </c>
      <c r="I9" s="21">
        <v>26</v>
      </c>
      <c r="J9" s="21">
        <v>0</v>
      </c>
      <c r="K9" s="21">
        <v>13000</v>
      </c>
      <c r="L9" s="21">
        <v>4050</v>
      </c>
      <c r="M9" s="23">
        <v>1125</v>
      </c>
      <c r="N9" s="21">
        <v>1125</v>
      </c>
      <c r="O9" s="21">
        <v>3500</v>
      </c>
      <c r="P9" s="23">
        <f>SUM(K9:O9)</f>
        <v>22800</v>
      </c>
      <c r="Q9" s="23">
        <f>ROUND(P9/H9*J9,0)</f>
        <v>0</v>
      </c>
      <c r="R9" s="23">
        <f>ROUND(K9/H9*I9,0)</f>
        <v>11267</v>
      </c>
      <c r="S9" s="23">
        <f>ROUND(L9/H9*I9,0)</f>
        <v>3510</v>
      </c>
      <c r="T9" s="23">
        <f>ROUND(M9/H9*I9,0)</f>
        <v>975</v>
      </c>
      <c r="U9" s="23">
        <f>ROUND(N9/H9*I9,0)</f>
        <v>975</v>
      </c>
      <c r="V9" s="23">
        <f>ROUND(O9/H9*I9,0)</f>
        <v>3033</v>
      </c>
      <c r="W9" s="23">
        <f>SUM(R9:V9)</f>
        <v>19760</v>
      </c>
      <c r="X9" s="23"/>
      <c r="Y9" s="23"/>
      <c r="Z9" s="23">
        <f>ROUND(W9*0.75%,0)</f>
        <v>148</v>
      </c>
      <c r="AA9" s="21">
        <f>ROUND(R9*12%,0)</f>
        <v>1352</v>
      </c>
      <c r="AB9" s="23">
        <f>SUM(X9:AA9)</f>
        <v>1500</v>
      </c>
      <c r="AC9" s="23">
        <f>W9-AB9</f>
        <v>18260</v>
      </c>
      <c r="AD9" s="23">
        <v>18260</v>
      </c>
      <c r="AE9" s="23">
        <f>Q9</f>
        <v>0</v>
      </c>
      <c r="AF9" s="23"/>
      <c r="AG9" s="21" t="s">
        <v>733</v>
      </c>
      <c r="AH9" s="21">
        <v>0</v>
      </c>
    </row>
    <row r="10" spans="1:36" s="24" customFormat="1" ht="35.1" customHeight="1">
      <c r="A10" s="21">
        <v>6</v>
      </c>
      <c r="B10" s="32" t="s">
        <v>70</v>
      </c>
      <c r="C10" s="32" t="s">
        <v>158</v>
      </c>
      <c r="D10" s="10">
        <v>235501506096</v>
      </c>
      <c r="E10" s="9" t="s">
        <v>449</v>
      </c>
      <c r="F10" s="21"/>
      <c r="G10" s="21"/>
      <c r="H10" s="21">
        <v>30</v>
      </c>
      <c r="I10" s="21">
        <v>18</v>
      </c>
      <c r="J10" s="21">
        <v>0</v>
      </c>
      <c r="K10" s="21">
        <v>13000</v>
      </c>
      <c r="L10" s="21">
        <v>4050</v>
      </c>
      <c r="M10" s="23">
        <v>1125</v>
      </c>
      <c r="N10" s="21">
        <v>1125</v>
      </c>
      <c r="O10" s="21">
        <v>3500</v>
      </c>
      <c r="P10" s="23">
        <f>SUM(K10:O10)</f>
        <v>22800</v>
      </c>
      <c r="Q10" s="23">
        <f>ROUND(P10/H10*J10,0)</f>
        <v>0</v>
      </c>
      <c r="R10" s="23">
        <f>ROUND(K10/H10*I10,0)</f>
        <v>7800</v>
      </c>
      <c r="S10" s="23">
        <f>ROUND(L10/H10*I10,0)</f>
        <v>2430</v>
      </c>
      <c r="T10" s="23">
        <f>ROUND(M10/H10*I10,0)</f>
        <v>675</v>
      </c>
      <c r="U10" s="23">
        <f>ROUND(N10/H10*I10,0)</f>
        <v>675</v>
      </c>
      <c r="V10" s="23">
        <f>ROUND(O10/H10*I10,0)</f>
        <v>2100</v>
      </c>
      <c r="W10" s="23">
        <f>SUM(R10:V10)</f>
        <v>13680</v>
      </c>
      <c r="X10" s="23"/>
      <c r="Y10" s="23"/>
      <c r="Z10" s="23">
        <f>ROUND(W10*0.75%,0)</f>
        <v>103</v>
      </c>
      <c r="AA10" s="21">
        <f>ROUND(R10*12%,0)</f>
        <v>936</v>
      </c>
      <c r="AB10" s="23">
        <f>SUM(X10:AA10)</f>
        <v>1039</v>
      </c>
      <c r="AC10" s="23">
        <f>W10-AB10</f>
        <v>12641</v>
      </c>
      <c r="AD10" s="23">
        <v>12641</v>
      </c>
      <c r="AE10" s="23">
        <f>Q10</f>
        <v>0</v>
      </c>
      <c r="AF10" s="23"/>
      <c r="AG10" s="21" t="s">
        <v>733</v>
      </c>
      <c r="AH10" s="21">
        <v>0</v>
      </c>
    </row>
    <row r="11" spans="1:36" s="24" customFormat="1" ht="35.1" customHeight="1">
      <c r="A11" s="21">
        <v>7</v>
      </c>
      <c r="B11" s="32" t="s">
        <v>717</v>
      </c>
      <c r="C11" s="32" t="s">
        <v>159</v>
      </c>
      <c r="D11" s="10">
        <v>337401504061</v>
      </c>
      <c r="E11" s="9">
        <v>0</v>
      </c>
      <c r="F11" s="21"/>
      <c r="G11" s="21"/>
      <c r="H11" s="21">
        <v>30</v>
      </c>
      <c r="I11" s="21">
        <v>24</v>
      </c>
      <c r="J11" s="21">
        <v>0</v>
      </c>
      <c r="K11" s="21">
        <v>13000</v>
      </c>
      <c r="L11" s="21">
        <v>4050</v>
      </c>
      <c r="M11" s="23">
        <v>1125</v>
      </c>
      <c r="N11" s="21">
        <v>1125</v>
      </c>
      <c r="O11" s="21">
        <v>3500</v>
      </c>
      <c r="P11" s="23">
        <f>SUM(K11:O11)</f>
        <v>22800</v>
      </c>
      <c r="Q11" s="23">
        <f>ROUND(P11/H11*J11,0)</f>
        <v>0</v>
      </c>
      <c r="R11" s="23">
        <f>ROUND(K11/H11*I11,0)</f>
        <v>10400</v>
      </c>
      <c r="S11" s="23">
        <f>ROUND(L11/H11*I11,0)</f>
        <v>3240</v>
      </c>
      <c r="T11" s="23">
        <f>ROUND(M11/H11*I11,0)</f>
        <v>900</v>
      </c>
      <c r="U11" s="23">
        <f>ROUND(N11/H11*I11,0)</f>
        <v>900</v>
      </c>
      <c r="V11" s="23">
        <f>ROUND(O11/H11*I11,0)</f>
        <v>2800</v>
      </c>
      <c r="W11" s="23">
        <f>SUM(R11:V11)</f>
        <v>18240</v>
      </c>
      <c r="X11" s="23"/>
      <c r="Y11" s="23"/>
      <c r="Z11" s="23">
        <f>ROUND(W11*0.75%,0)</f>
        <v>137</v>
      </c>
      <c r="AA11" s="21">
        <f>ROUND(R11*12%,0)</f>
        <v>1248</v>
      </c>
      <c r="AB11" s="23">
        <f>SUM(X11:AA11)</f>
        <v>1385</v>
      </c>
      <c r="AC11" s="23">
        <f>W11-AB11</f>
        <v>16855</v>
      </c>
      <c r="AD11" s="23">
        <v>16855</v>
      </c>
      <c r="AE11" s="23">
        <f>Q11</f>
        <v>0</v>
      </c>
      <c r="AF11" s="23"/>
      <c r="AG11" s="21" t="s">
        <v>733</v>
      </c>
      <c r="AH11" s="21">
        <v>0</v>
      </c>
    </row>
    <row r="12" spans="1:36" s="24" customFormat="1" ht="35.1" customHeight="1">
      <c r="A12" s="21">
        <v>8</v>
      </c>
      <c r="B12" s="32" t="s">
        <v>71</v>
      </c>
      <c r="C12" s="32" t="s">
        <v>160</v>
      </c>
      <c r="D12" s="10">
        <v>732201500229</v>
      </c>
      <c r="E12" s="9">
        <v>0</v>
      </c>
      <c r="F12" s="21"/>
      <c r="G12" s="21"/>
      <c r="H12" s="21">
        <v>30</v>
      </c>
      <c r="I12" s="21">
        <v>27</v>
      </c>
      <c r="J12" s="21">
        <v>0</v>
      </c>
      <c r="K12" s="21">
        <v>13000</v>
      </c>
      <c r="L12" s="21">
        <v>4050</v>
      </c>
      <c r="M12" s="23">
        <v>1125</v>
      </c>
      <c r="N12" s="21">
        <v>1125</v>
      </c>
      <c r="O12" s="21">
        <v>3500</v>
      </c>
      <c r="P12" s="23">
        <f>SUM(K12:O12)</f>
        <v>22800</v>
      </c>
      <c r="Q12" s="23">
        <f>ROUND(P12/H12*J12,0)</f>
        <v>0</v>
      </c>
      <c r="R12" s="23">
        <f>ROUND(K12/H12*I12,0)</f>
        <v>11700</v>
      </c>
      <c r="S12" s="23">
        <f>ROUND(L12/H12*I12,0)</f>
        <v>3645</v>
      </c>
      <c r="T12" s="23">
        <f>ROUND(M12/H12*I12,0)</f>
        <v>1013</v>
      </c>
      <c r="U12" s="23">
        <f>ROUND(N12/H12*I12,0)</f>
        <v>1013</v>
      </c>
      <c r="V12" s="23">
        <f>ROUND(O12/H12*I12,0)</f>
        <v>3150</v>
      </c>
      <c r="W12" s="23">
        <f>SUM(R12:V12)</f>
        <v>20521</v>
      </c>
      <c r="X12" s="23"/>
      <c r="Y12" s="23"/>
      <c r="Z12" s="23">
        <f>ROUND(W12*0.75%,0)</f>
        <v>154</v>
      </c>
      <c r="AA12" s="21">
        <f>ROUND(R12*12%,0)</f>
        <v>1404</v>
      </c>
      <c r="AB12" s="23">
        <f>SUM(X12:AA12)</f>
        <v>1558</v>
      </c>
      <c r="AC12" s="23">
        <f>W12-AB12</f>
        <v>18963</v>
      </c>
      <c r="AD12" s="23">
        <v>18963</v>
      </c>
      <c r="AE12" s="23">
        <f>Q12</f>
        <v>0</v>
      </c>
      <c r="AF12" s="23"/>
      <c r="AG12" s="21" t="s">
        <v>754</v>
      </c>
      <c r="AH12" s="21">
        <v>0</v>
      </c>
      <c r="AJ12" s="71"/>
    </row>
    <row r="13" spans="1:36" s="24" customFormat="1" ht="35.1" customHeight="1">
      <c r="A13" s="21">
        <v>9</v>
      </c>
      <c r="B13" s="32" t="s">
        <v>72</v>
      </c>
      <c r="C13" s="32" t="s">
        <v>161</v>
      </c>
      <c r="D13" s="10">
        <v>337401503861</v>
      </c>
      <c r="E13" s="9">
        <v>0</v>
      </c>
      <c r="F13" s="21"/>
      <c r="G13" s="21"/>
      <c r="H13" s="21">
        <v>30</v>
      </c>
      <c r="I13" s="21">
        <v>22</v>
      </c>
      <c r="J13" s="21">
        <v>0</v>
      </c>
      <c r="K13" s="21">
        <v>13000</v>
      </c>
      <c r="L13" s="21">
        <v>4050</v>
      </c>
      <c r="M13" s="23">
        <v>1125</v>
      </c>
      <c r="N13" s="21">
        <v>1125</v>
      </c>
      <c r="O13" s="21">
        <v>3500</v>
      </c>
      <c r="P13" s="23">
        <f>SUM(K13:O13)</f>
        <v>22800</v>
      </c>
      <c r="Q13" s="23">
        <f>ROUND(P13/H13*J13,0)</f>
        <v>0</v>
      </c>
      <c r="R13" s="23">
        <f>ROUND(K13/H13*I13,0)</f>
        <v>9533</v>
      </c>
      <c r="S13" s="23">
        <f>ROUND(L13/H13*I13,0)</f>
        <v>2970</v>
      </c>
      <c r="T13" s="23">
        <f>ROUND(M13/H13*I13,0)</f>
        <v>825</v>
      </c>
      <c r="U13" s="23">
        <f>ROUND(N13/H13*I13,0)</f>
        <v>825</v>
      </c>
      <c r="V13" s="23">
        <f>ROUND(O13/H13*I13,0)</f>
        <v>2567</v>
      </c>
      <c r="W13" s="23">
        <f>SUM(R13:V13)</f>
        <v>16720</v>
      </c>
      <c r="X13" s="23"/>
      <c r="Y13" s="23"/>
      <c r="Z13" s="23">
        <f>ROUND(W13*0.75%,0)</f>
        <v>125</v>
      </c>
      <c r="AA13" s="21">
        <f>ROUND(R13*12%,0)</f>
        <v>1144</v>
      </c>
      <c r="AB13" s="23">
        <f>SUM(X13:AA13)</f>
        <v>1269</v>
      </c>
      <c r="AC13" s="23">
        <f>W13-AB13</f>
        <v>15451</v>
      </c>
      <c r="AD13" s="23">
        <v>15451</v>
      </c>
      <c r="AE13" s="23">
        <f>Q13</f>
        <v>0</v>
      </c>
      <c r="AF13" s="23"/>
      <c r="AG13" s="21" t="s">
        <v>754</v>
      </c>
      <c r="AH13" s="21">
        <v>0</v>
      </c>
      <c r="AJ13" s="71"/>
    </row>
    <row r="14" spans="1:36" s="24" customFormat="1" ht="35.1" customHeight="1">
      <c r="A14" s="21">
        <v>10</v>
      </c>
      <c r="B14" s="32" t="s">
        <v>73</v>
      </c>
      <c r="C14" s="32" t="s">
        <v>162</v>
      </c>
      <c r="D14" s="10">
        <v>732201500136</v>
      </c>
      <c r="E14" s="9">
        <v>0</v>
      </c>
      <c r="F14" s="21"/>
      <c r="G14" s="21"/>
      <c r="H14" s="21">
        <v>30</v>
      </c>
      <c r="I14" s="21">
        <v>26</v>
      </c>
      <c r="J14" s="21">
        <v>0</v>
      </c>
      <c r="K14" s="21">
        <v>13000</v>
      </c>
      <c r="L14" s="21">
        <v>4050</v>
      </c>
      <c r="M14" s="23">
        <v>1125</v>
      </c>
      <c r="N14" s="21">
        <v>1125</v>
      </c>
      <c r="O14" s="21">
        <v>3500</v>
      </c>
      <c r="P14" s="23">
        <f>SUM(K14:O14)</f>
        <v>22800</v>
      </c>
      <c r="Q14" s="23">
        <f>ROUND(P14/H14*J14,0)</f>
        <v>0</v>
      </c>
      <c r="R14" s="23">
        <f>ROUND(K14/H14*I14,0)</f>
        <v>11267</v>
      </c>
      <c r="S14" s="23">
        <f>ROUND(L14/H14*I14,0)</f>
        <v>3510</v>
      </c>
      <c r="T14" s="23">
        <f>ROUND(M14/H14*I14,0)</f>
        <v>975</v>
      </c>
      <c r="U14" s="23">
        <f>ROUND(N14/H14*I14,0)</f>
        <v>975</v>
      </c>
      <c r="V14" s="23">
        <f>ROUND(O14/H14*I14,0)</f>
        <v>3033</v>
      </c>
      <c r="W14" s="23">
        <f>SUM(R14:V14)</f>
        <v>19760</v>
      </c>
      <c r="X14" s="23"/>
      <c r="Y14" s="23"/>
      <c r="Z14" s="23">
        <f>ROUND(W14*0.75%,0)</f>
        <v>148</v>
      </c>
      <c r="AA14" s="21">
        <f>ROUND(R14*12%,0)</f>
        <v>1352</v>
      </c>
      <c r="AB14" s="23">
        <f>SUM(X14:AA14)</f>
        <v>1500</v>
      </c>
      <c r="AC14" s="23">
        <f>W14-AB14</f>
        <v>18260</v>
      </c>
      <c r="AD14" s="23">
        <v>18260</v>
      </c>
      <c r="AE14" s="23">
        <f>Q14</f>
        <v>0</v>
      </c>
      <c r="AF14" s="23"/>
      <c r="AG14" s="21" t="s">
        <v>754</v>
      </c>
      <c r="AH14" s="21">
        <v>0</v>
      </c>
      <c r="AJ14" s="71"/>
    </row>
    <row r="15" spans="1:36" s="24" customFormat="1" ht="35.1" customHeight="1">
      <c r="A15" s="21">
        <v>11</v>
      </c>
      <c r="B15" s="32" t="s">
        <v>74</v>
      </c>
      <c r="C15" s="32" t="s">
        <v>163</v>
      </c>
      <c r="D15" s="10">
        <v>732201500444</v>
      </c>
      <c r="E15" s="9">
        <v>0</v>
      </c>
      <c r="F15" s="21"/>
      <c r="G15" s="21"/>
      <c r="H15" s="21">
        <v>30</v>
      </c>
      <c r="I15" s="21">
        <v>26</v>
      </c>
      <c r="J15" s="21">
        <v>0</v>
      </c>
      <c r="K15" s="21">
        <v>13000</v>
      </c>
      <c r="L15" s="21">
        <v>4050</v>
      </c>
      <c r="M15" s="23">
        <v>1125</v>
      </c>
      <c r="N15" s="21">
        <v>1125</v>
      </c>
      <c r="O15" s="21">
        <v>3500</v>
      </c>
      <c r="P15" s="23">
        <f>SUM(K15:O15)</f>
        <v>22800</v>
      </c>
      <c r="Q15" s="23">
        <f>ROUND(P15/H15*J15,0)</f>
        <v>0</v>
      </c>
      <c r="R15" s="23">
        <f>ROUND(K15/H15*I15,0)</f>
        <v>11267</v>
      </c>
      <c r="S15" s="23">
        <f>ROUND(L15/H15*I15,0)</f>
        <v>3510</v>
      </c>
      <c r="T15" s="23">
        <f>ROUND(M15/H15*I15,0)</f>
        <v>975</v>
      </c>
      <c r="U15" s="23">
        <f>ROUND(N15/H15*I15,0)</f>
        <v>975</v>
      </c>
      <c r="V15" s="23">
        <f>ROUND(O15/H15*I15,0)</f>
        <v>3033</v>
      </c>
      <c r="W15" s="23">
        <f>SUM(R15:V15)</f>
        <v>19760</v>
      </c>
      <c r="X15" s="23"/>
      <c r="Y15" s="23"/>
      <c r="Z15" s="23">
        <f>ROUND(W15*0.75%,0)</f>
        <v>148</v>
      </c>
      <c r="AA15" s="21">
        <f>ROUND(R15*12%,0)</f>
        <v>1352</v>
      </c>
      <c r="AB15" s="23">
        <f>SUM(X15:AA15)</f>
        <v>1500</v>
      </c>
      <c r="AC15" s="23">
        <f>W15-AB15</f>
        <v>18260</v>
      </c>
      <c r="AD15" s="23">
        <v>18260</v>
      </c>
      <c r="AE15" s="23">
        <f>Q15</f>
        <v>0</v>
      </c>
      <c r="AF15" s="23"/>
      <c r="AG15" s="21" t="s">
        <v>754</v>
      </c>
      <c r="AH15" s="21">
        <v>0</v>
      </c>
      <c r="AJ15" s="71"/>
    </row>
    <row r="16" spans="1:36" s="24" customFormat="1" ht="35.1" customHeight="1">
      <c r="A16" s="21">
        <v>12</v>
      </c>
      <c r="B16" s="32" t="s">
        <v>75</v>
      </c>
      <c r="C16" s="32" t="s">
        <v>164</v>
      </c>
      <c r="D16" s="10">
        <v>732201500424</v>
      </c>
      <c r="E16" s="9">
        <v>0</v>
      </c>
      <c r="F16" s="21"/>
      <c r="G16" s="21"/>
      <c r="H16" s="21">
        <v>30</v>
      </c>
      <c r="I16" s="21">
        <v>29</v>
      </c>
      <c r="J16" s="21">
        <v>2</v>
      </c>
      <c r="K16" s="21">
        <v>13000</v>
      </c>
      <c r="L16" s="21">
        <v>4050</v>
      </c>
      <c r="M16" s="23">
        <v>1125</v>
      </c>
      <c r="N16" s="21">
        <v>1125</v>
      </c>
      <c r="O16" s="21">
        <v>3500</v>
      </c>
      <c r="P16" s="23">
        <f>SUM(K16:O16)</f>
        <v>22800</v>
      </c>
      <c r="Q16" s="23">
        <f>ROUND(P16/H16*J16,0)</f>
        <v>1520</v>
      </c>
      <c r="R16" s="23">
        <f>ROUND(K16/H16*I16,0)</f>
        <v>12567</v>
      </c>
      <c r="S16" s="23">
        <f>ROUND(L16/H16*I16,0)</f>
        <v>3915</v>
      </c>
      <c r="T16" s="23">
        <f>ROUND(M16/H16*I16,0)</f>
        <v>1088</v>
      </c>
      <c r="U16" s="23">
        <f>ROUND(N16/H16*I16,0)</f>
        <v>1088</v>
      </c>
      <c r="V16" s="23">
        <f>ROUND(O16/H16*I16,0)</f>
        <v>3383</v>
      </c>
      <c r="W16" s="23">
        <f>SUM(R16:V16)</f>
        <v>22041</v>
      </c>
      <c r="X16" s="23"/>
      <c r="Y16" s="23"/>
      <c r="Z16" s="23">
        <f>ROUND(W16*0.75%,0)</f>
        <v>165</v>
      </c>
      <c r="AA16" s="21">
        <f>ROUND(R16*12%,0)</f>
        <v>1508</v>
      </c>
      <c r="AB16" s="23">
        <f>SUM(X16:AA16)</f>
        <v>1673</v>
      </c>
      <c r="AC16" s="23">
        <f>W16-AB16</f>
        <v>20368</v>
      </c>
      <c r="AD16" s="23">
        <v>20368</v>
      </c>
      <c r="AE16" s="23">
        <f>Q16</f>
        <v>1520</v>
      </c>
      <c r="AF16" s="23"/>
      <c r="AG16" s="21" t="s">
        <v>754</v>
      </c>
      <c r="AH16" s="21">
        <v>1520</v>
      </c>
      <c r="AJ16" s="71"/>
    </row>
    <row r="17" spans="1:36" s="24" customFormat="1" ht="35.1" customHeight="1">
      <c r="A17" s="21">
        <v>13</v>
      </c>
      <c r="B17" s="32" t="s">
        <v>76</v>
      </c>
      <c r="C17" s="32" t="s">
        <v>165</v>
      </c>
      <c r="D17" s="10">
        <v>732201500425</v>
      </c>
      <c r="E17" s="9">
        <v>0</v>
      </c>
      <c r="F17" s="21"/>
      <c r="G17" s="21"/>
      <c r="H17" s="21">
        <v>30</v>
      </c>
      <c r="I17" s="21">
        <v>27</v>
      </c>
      <c r="J17" s="21">
        <v>0</v>
      </c>
      <c r="K17" s="21">
        <v>13000</v>
      </c>
      <c r="L17" s="21">
        <v>4050</v>
      </c>
      <c r="M17" s="23">
        <v>1125</v>
      </c>
      <c r="N17" s="21">
        <v>1125</v>
      </c>
      <c r="O17" s="21">
        <v>3500</v>
      </c>
      <c r="P17" s="23">
        <f>SUM(K17:O17)</f>
        <v>22800</v>
      </c>
      <c r="Q17" s="23">
        <f>ROUND(P17/H17*J17,0)</f>
        <v>0</v>
      </c>
      <c r="R17" s="23">
        <f>ROUND(K17/H17*I17,0)</f>
        <v>11700</v>
      </c>
      <c r="S17" s="23">
        <f>ROUND(L17/H17*I17,0)</f>
        <v>3645</v>
      </c>
      <c r="T17" s="23">
        <f>ROUND(M17/H17*I17,0)</f>
        <v>1013</v>
      </c>
      <c r="U17" s="23">
        <f>ROUND(N17/H17*I17,0)</f>
        <v>1013</v>
      </c>
      <c r="V17" s="23">
        <f>ROUND(O17/H17*I17,0)</f>
        <v>3150</v>
      </c>
      <c r="W17" s="23">
        <f>SUM(R17:V17)</f>
        <v>20521</v>
      </c>
      <c r="X17" s="23"/>
      <c r="Y17" s="23"/>
      <c r="Z17" s="23">
        <f>ROUND(W17*0.75%,0)</f>
        <v>154</v>
      </c>
      <c r="AA17" s="21">
        <f>ROUND(R17*12%,0)</f>
        <v>1404</v>
      </c>
      <c r="AB17" s="23">
        <f>SUM(X17:AA17)</f>
        <v>1558</v>
      </c>
      <c r="AC17" s="23">
        <f>W17-AB17</f>
        <v>18963</v>
      </c>
      <c r="AD17" s="23">
        <v>18963</v>
      </c>
      <c r="AE17" s="23">
        <f>Q17</f>
        <v>0</v>
      </c>
      <c r="AF17" s="23"/>
      <c r="AG17" s="21" t="s">
        <v>754</v>
      </c>
      <c r="AH17" s="21">
        <v>0</v>
      </c>
      <c r="AJ17" s="71"/>
    </row>
    <row r="18" spans="1:36" s="24" customFormat="1" ht="35.1" customHeight="1">
      <c r="A18" s="21">
        <v>14</v>
      </c>
      <c r="B18" s="32" t="s">
        <v>77</v>
      </c>
      <c r="C18" s="32" t="s">
        <v>166</v>
      </c>
      <c r="D18" s="10" t="s">
        <v>500</v>
      </c>
      <c r="E18" s="9" t="s">
        <v>636</v>
      </c>
      <c r="F18" s="21"/>
      <c r="G18" s="21"/>
      <c r="H18" s="21">
        <v>30</v>
      </c>
      <c r="I18" s="21">
        <v>19</v>
      </c>
      <c r="J18" s="21">
        <v>4</v>
      </c>
      <c r="K18" s="21">
        <v>13000</v>
      </c>
      <c r="L18" s="21">
        <v>4050</v>
      </c>
      <c r="M18" s="23">
        <v>1125</v>
      </c>
      <c r="N18" s="21">
        <v>1125</v>
      </c>
      <c r="O18" s="21">
        <v>3500</v>
      </c>
      <c r="P18" s="23">
        <f>SUM(K18:O18)</f>
        <v>22800</v>
      </c>
      <c r="Q18" s="23">
        <f>ROUND(P18/H18*J18,0)</f>
        <v>3040</v>
      </c>
      <c r="R18" s="23">
        <f>ROUND(K18/H18*I18,0)</f>
        <v>8233</v>
      </c>
      <c r="S18" s="23">
        <f>ROUND(L18/H18*I18,0)</f>
        <v>2565</v>
      </c>
      <c r="T18" s="23">
        <f>ROUND(M18/H18*I18,0)</f>
        <v>713</v>
      </c>
      <c r="U18" s="23">
        <f>ROUND(N18/H18*I18,0)</f>
        <v>713</v>
      </c>
      <c r="V18" s="23">
        <f>ROUND(O18/H18*I18,0)</f>
        <v>2217</v>
      </c>
      <c r="W18" s="23">
        <f>SUM(R18:V18)</f>
        <v>14441</v>
      </c>
      <c r="X18" s="23"/>
      <c r="Y18" s="23"/>
      <c r="Z18" s="23">
        <f>ROUND(W18*0.75%,0)</f>
        <v>108</v>
      </c>
      <c r="AA18" s="21">
        <f>ROUND(R18*12%,0)</f>
        <v>988</v>
      </c>
      <c r="AB18" s="23">
        <f>SUM(X18:AA18)</f>
        <v>1096</v>
      </c>
      <c r="AC18" s="23">
        <f>W18-AB18</f>
        <v>13345</v>
      </c>
      <c r="AD18" s="23">
        <v>13345</v>
      </c>
      <c r="AE18" s="23">
        <f>Q18</f>
        <v>3040</v>
      </c>
      <c r="AF18" s="23"/>
      <c r="AG18" s="21" t="s">
        <v>733</v>
      </c>
      <c r="AH18" s="21">
        <v>3040</v>
      </c>
    </row>
    <row r="19" spans="1:36" s="24" customFormat="1" ht="35.1" customHeight="1">
      <c r="A19" s="21">
        <v>15</v>
      </c>
      <c r="B19" s="32" t="s">
        <v>78</v>
      </c>
      <c r="C19" s="32" t="s">
        <v>167</v>
      </c>
      <c r="D19" s="10">
        <v>337401503982</v>
      </c>
      <c r="E19" s="9">
        <v>0</v>
      </c>
      <c r="F19" s="21"/>
      <c r="G19" s="21"/>
      <c r="H19" s="21">
        <v>30</v>
      </c>
      <c r="I19" s="21">
        <v>25</v>
      </c>
      <c r="J19" s="21">
        <v>0</v>
      </c>
      <c r="K19" s="21">
        <v>13000</v>
      </c>
      <c r="L19" s="21">
        <v>4050</v>
      </c>
      <c r="M19" s="23">
        <v>1125</v>
      </c>
      <c r="N19" s="21">
        <v>1125</v>
      </c>
      <c r="O19" s="21">
        <v>3500</v>
      </c>
      <c r="P19" s="23">
        <f>SUM(K19:O19)</f>
        <v>22800</v>
      </c>
      <c r="Q19" s="23">
        <f>ROUND(P19/H19*J19,0)</f>
        <v>0</v>
      </c>
      <c r="R19" s="23">
        <f>ROUND(K19/H19*I19,0)</f>
        <v>10833</v>
      </c>
      <c r="S19" s="23">
        <f>ROUND(L19/H19*I19,0)</f>
        <v>3375</v>
      </c>
      <c r="T19" s="23">
        <f>ROUND(M19/H19*I19,0)</f>
        <v>938</v>
      </c>
      <c r="U19" s="23">
        <f>ROUND(N19/H19*I19,0)</f>
        <v>938</v>
      </c>
      <c r="V19" s="23">
        <f>ROUND(O19/H19*I19,0)</f>
        <v>2917</v>
      </c>
      <c r="W19" s="23">
        <f>SUM(R19:V19)</f>
        <v>19001</v>
      </c>
      <c r="X19" s="23"/>
      <c r="Y19" s="23"/>
      <c r="Z19" s="23">
        <f>ROUND(W19*0.75%,0)</f>
        <v>143</v>
      </c>
      <c r="AA19" s="21">
        <f>ROUND(R19*12%,0)</f>
        <v>1300</v>
      </c>
      <c r="AB19" s="23">
        <f>SUM(X19:AA19)</f>
        <v>1443</v>
      </c>
      <c r="AC19" s="23">
        <f>W19-AB19</f>
        <v>17558</v>
      </c>
      <c r="AD19" s="23">
        <v>17558</v>
      </c>
      <c r="AE19" s="23">
        <f>Q19</f>
        <v>0</v>
      </c>
      <c r="AF19" s="23"/>
      <c r="AG19" s="21" t="s">
        <v>754</v>
      </c>
      <c r="AH19" s="21">
        <v>0</v>
      </c>
      <c r="AJ19" s="71"/>
    </row>
    <row r="20" spans="1:36" s="24" customFormat="1" ht="35.1" customHeight="1">
      <c r="A20" s="21">
        <v>16</v>
      </c>
      <c r="B20" s="32" t="s">
        <v>79</v>
      </c>
      <c r="C20" s="32" t="s">
        <v>168</v>
      </c>
      <c r="D20" s="10">
        <v>337401503875</v>
      </c>
      <c r="E20" s="9">
        <v>0</v>
      </c>
      <c r="F20" s="21"/>
      <c r="G20" s="21"/>
      <c r="H20" s="21">
        <v>30</v>
      </c>
      <c r="I20" s="21">
        <v>21</v>
      </c>
      <c r="J20" s="21">
        <v>2</v>
      </c>
      <c r="K20" s="21">
        <v>13000</v>
      </c>
      <c r="L20" s="21">
        <v>4050</v>
      </c>
      <c r="M20" s="23">
        <v>1125</v>
      </c>
      <c r="N20" s="21">
        <v>1125</v>
      </c>
      <c r="O20" s="21">
        <v>3500</v>
      </c>
      <c r="P20" s="23">
        <f>SUM(K20:O20)</f>
        <v>22800</v>
      </c>
      <c r="Q20" s="23">
        <f>ROUND(P20/H20*J20,0)</f>
        <v>1520</v>
      </c>
      <c r="R20" s="23">
        <f>ROUND(K20/H20*I20,0)</f>
        <v>9100</v>
      </c>
      <c r="S20" s="23">
        <f>ROUND(L20/H20*I20,0)</f>
        <v>2835</v>
      </c>
      <c r="T20" s="23">
        <f>ROUND(M20/H20*I20,0)</f>
        <v>788</v>
      </c>
      <c r="U20" s="23">
        <f>ROUND(N20/H20*I20,0)</f>
        <v>788</v>
      </c>
      <c r="V20" s="23">
        <f>ROUND(O20/H20*I20,0)</f>
        <v>2450</v>
      </c>
      <c r="W20" s="23">
        <f>SUM(R20:V20)</f>
        <v>15961</v>
      </c>
      <c r="X20" s="23"/>
      <c r="Y20" s="23"/>
      <c r="Z20" s="23">
        <f>ROUND(W20*0.75%,0)</f>
        <v>120</v>
      </c>
      <c r="AA20" s="21">
        <f>ROUND(R20*12%,0)</f>
        <v>1092</v>
      </c>
      <c r="AB20" s="23">
        <f>SUM(X20:AA20)</f>
        <v>1212</v>
      </c>
      <c r="AC20" s="23">
        <f>W20-AB20</f>
        <v>14749</v>
      </c>
      <c r="AD20" s="23">
        <v>14749</v>
      </c>
      <c r="AE20" s="23">
        <f>Q20</f>
        <v>1520</v>
      </c>
      <c r="AF20" s="23"/>
      <c r="AG20" s="21" t="s">
        <v>754</v>
      </c>
      <c r="AH20" s="21">
        <v>1520</v>
      </c>
      <c r="AJ20" s="71"/>
    </row>
    <row r="21" spans="1:36" s="24" customFormat="1" ht="35.1" customHeight="1">
      <c r="A21" s="21">
        <v>17</v>
      </c>
      <c r="B21" s="32" t="s">
        <v>80</v>
      </c>
      <c r="C21" s="32" t="s">
        <v>169</v>
      </c>
      <c r="D21" s="10">
        <v>163901508299</v>
      </c>
      <c r="E21" s="9">
        <v>0</v>
      </c>
      <c r="F21" s="21"/>
      <c r="G21" s="21"/>
      <c r="H21" s="21">
        <v>30</v>
      </c>
      <c r="I21" s="21">
        <v>29</v>
      </c>
      <c r="J21" s="21">
        <v>0</v>
      </c>
      <c r="K21" s="21">
        <v>13000</v>
      </c>
      <c r="L21" s="21">
        <v>4050</v>
      </c>
      <c r="M21" s="23">
        <v>1125</v>
      </c>
      <c r="N21" s="21">
        <v>1125</v>
      </c>
      <c r="O21" s="21">
        <v>3500</v>
      </c>
      <c r="P21" s="23">
        <f>SUM(K21:O21)</f>
        <v>22800</v>
      </c>
      <c r="Q21" s="23">
        <f>ROUND(P21/H21*J21,0)</f>
        <v>0</v>
      </c>
      <c r="R21" s="23">
        <f>ROUND(K21/H21*I21,0)</f>
        <v>12567</v>
      </c>
      <c r="S21" s="23">
        <f>ROUND(L21/H21*I21,0)</f>
        <v>3915</v>
      </c>
      <c r="T21" s="23">
        <f>ROUND(M21/H21*I21,0)</f>
        <v>1088</v>
      </c>
      <c r="U21" s="23">
        <f>ROUND(N21/H21*I21,0)</f>
        <v>1088</v>
      </c>
      <c r="V21" s="23">
        <f>ROUND(O21/H21*I21,0)</f>
        <v>3383</v>
      </c>
      <c r="W21" s="23">
        <f>SUM(R21:V21)</f>
        <v>22041</v>
      </c>
      <c r="X21" s="23"/>
      <c r="Y21" s="23"/>
      <c r="Z21" s="23">
        <f>ROUND(W21*0.75%,0)</f>
        <v>165</v>
      </c>
      <c r="AA21" s="21">
        <f>ROUND(R21*12%,0)</f>
        <v>1508</v>
      </c>
      <c r="AB21" s="23">
        <f>SUM(X21:AA21)</f>
        <v>1673</v>
      </c>
      <c r="AC21" s="23">
        <f>W21-AB21</f>
        <v>20368</v>
      </c>
      <c r="AD21" s="23">
        <v>20368</v>
      </c>
      <c r="AE21" s="23">
        <f>Q21</f>
        <v>0</v>
      </c>
      <c r="AF21" s="23"/>
      <c r="AG21" s="21" t="s">
        <v>754</v>
      </c>
      <c r="AH21" s="21">
        <v>0</v>
      </c>
      <c r="AJ21" s="71"/>
    </row>
    <row r="22" spans="1:36" s="24" customFormat="1" ht="35.1" customHeight="1">
      <c r="A22" s="21">
        <v>18</v>
      </c>
      <c r="B22" s="32" t="s">
        <v>81</v>
      </c>
      <c r="C22" s="32" t="s">
        <v>170</v>
      </c>
      <c r="D22" s="10">
        <v>732201500421</v>
      </c>
      <c r="E22" s="9">
        <v>0</v>
      </c>
      <c r="F22" s="21"/>
      <c r="G22" s="21"/>
      <c r="H22" s="21">
        <v>30</v>
      </c>
      <c r="I22" s="21">
        <v>26</v>
      </c>
      <c r="J22" s="21">
        <v>4</v>
      </c>
      <c r="K22" s="21">
        <v>13000</v>
      </c>
      <c r="L22" s="21">
        <v>4050</v>
      </c>
      <c r="M22" s="23">
        <v>1125</v>
      </c>
      <c r="N22" s="21">
        <v>1125</v>
      </c>
      <c r="O22" s="21">
        <v>3500</v>
      </c>
      <c r="P22" s="23">
        <f>SUM(K22:O22)</f>
        <v>22800</v>
      </c>
      <c r="Q22" s="23">
        <f>ROUND(P22/H22*J22,0)</f>
        <v>3040</v>
      </c>
      <c r="R22" s="23">
        <f>ROUND(K22/H22*I22,0)</f>
        <v>11267</v>
      </c>
      <c r="S22" s="23">
        <f>ROUND(L22/H22*I22,0)</f>
        <v>3510</v>
      </c>
      <c r="T22" s="23">
        <f>ROUND(M22/H22*I22,0)</f>
        <v>975</v>
      </c>
      <c r="U22" s="23">
        <f>ROUND(N22/H22*I22,0)</f>
        <v>975</v>
      </c>
      <c r="V22" s="23">
        <f>ROUND(O22/H22*I22,0)</f>
        <v>3033</v>
      </c>
      <c r="W22" s="23">
        <f>SUM(R22:V22)</f>
        <v>19760</v>
      </c>
      <c r="X22" s="23"/>
      <c r="Y22" s="23"/>
      <c r="Z22" s="23">
        <f>ROUND(W22*0.75%,0)</f>
        <v>148</v>
      </c>
      <c r="AA22" s="21">
        <f>ROUND(R22*12%,0)</f>
        <v>1352</v>
      </c>
      <c r="AB22" s="23">
        <f>SUM(X22:AA22)</f>
        <v>1500</v>
      </c>
      <c r="AC22" s="23">
        <f>W22-AB22</f>
        <v>18260</v>
      </c>
      <c r="AD22" s="23">
        <v>18260</v>
      </c>
      <c r="AE22" s="23">
        <f>Q22</f>
        <v>3040</v>
      </c>
      <c r="AF22" s="23"/>
      <c r="AG22" s="21" t="s">
        <v>754</v>
      </c>
      <c r="AH22" s="21">
        <v>3040</v>
      </c>
      <c r="AJ22" s="71"/>
    </row>
    <row r="23" spans="1:36" s="24" customFormat="1" ht="35.1" customHeight="1">
      <c r="A23" s="21">
        <v>19</v>
      </c>
      <c r="B23" s="32" t="s">
        <v>82</v>
      </c>
      <c r="C23" s="32" t="s">
        <v>171</v>
      </c>
      <c r="D23" s="10">
        <v>235501506072</v>
      </c>
      <c r="E23" s="9">
        <v>0</v>
      </c>
      <c r="F23" s="21"/>
      <c r="G23" s="21"/>
      <c r="H23" s="21">
        <v>30</v>
      </c>
      <c r="I23" s="21">
        <v>24</v>
      </c>
      <c r="J23" s="21">
        <v>0</v>
      </c>
      <c r="K23" s="21">
        <v>13000</v>
      </c>
      <c r="L23" s="21">
        <v>4050</v>
      </c>
      <c r="M23" s="23">
        <v>1125</v>
      </c>
      <c r="N23" s="21">
        <v>1125</v>
      </c>
      <c r="O23" s="21">
        <v>3500</v>
      </c>
      <c r="P23" s="23">
        <f>SUM(K23:O23)</f>
        <v>22800</v>
      </c>
      <c r="Q23" s="23">
        <f>ROUND(P23/H23*J23,0)</f>
        <v>0</v>
      </c>
      <c r="R23" s="23">
        <f>ROUND(K23/H23*I23,0)</f>
        <v>10400</v>
      </c>
      <c r="S23" s="23">
        <f>ROUND(L23/H23*I23,0)</f>
        <v>3240</v>
      </c>
      <c r="T23" s="23">
        <f>ROUND(M23/H23*I23,0)</f>
        <v>900</v>
      </c>
      <c r="U23" s="23">
        <f>ROUND(N23/H23*I23,0)</f>
        <v>900</v>
      </c>
      <c r="V23" s="23">
        <f>ROUND(O23/H23*I23,0)</f>
        <v>2800</v>
      </c>
      <c r="W23" s="23">
        <f>SUM(R23:V23)</f>
        <v>18240</v>
      </c>
      <c r="X23" s="23"/>
      <c r="Y23" s="23"/>
      <c r="Z23" s="23">
        <f>ROUND(W23*0.75%,0)</f>
        <v>137</v>
      </c>
      <c r="AA23" s="21">
        <f>ROUND(R23*12%,0)</f>
        <v>1248</v>
      </c>
      <c r="AB23" s="23">
        <f>SUM(X23:AA23)</f>
        <v>1385</v>
      </c>
      <c r="AC23" s="23">
        <f>W23-AB23</f>
        <v>16855</v>
      </c>
      <c r="AD23" s="23">
        <v>16855</v>
      </c>
      <c r="AE23" s="23">
        <f>Q23</f>
        <v>0</v>
      </c>
      <c r="AF23" s="23"/>
      <c r="AG23" s="21" t="s">
        <v>754</v>
      </c>
      <c r="AH23" s="21">
        <v>0</v>
      </c>
      <c r="AJ23" s="71"/>
    </row>
    <row r="24" spans="1:36" s="24" customFormat="1" ht="35.1" customHeight="1">
      <c r="A24" s="21">
        <v>20</v>
      </c>
      <c r="B24" s="32" t="s">
        <v>83</v>
      </c>
      <c r="C24" s="32" t="s">
        <v>172</v>
      </c>
      <c r="D24" s="10">
        <v>732201500231</v>
      </c>
      <c r="E24" s="9">
        <v>0</v>
      </c>
      <c r="F24" s="21"/>
      <c r="G24" s="21"/>
      <c r="H24" s="21">
        <v>30</v>
      </c>
      <c r="I24" s="21">
        <v>27</v>
      </c>
      <c r="J24" s="21">
        <v>0</v>
      </c>
      <c r="K24" s="21">
        <v>13000</v>
      </c>
      <c r="L24" s="21">
        <v>4050</v>
      </c>
      <c r="M24" s="23">
        <v>1125</v>
      </c>
      <c r="N24" s="21">
        <v>1125</v>
      </c>
      <c r="O24" s="21">
        <v>3500</v>
      </c>
      <c r="P24" s="23">
        <f>SUM(K24:O24)</f>
        <v>22800</v>
      </c>
      <c r="Q24" s="23">
        <f>ROUND(P24/H24*J24,0)</f>
        <v>0</v>
      </c>
      <c r="R24" s="23">
        <f>ROUND(K24/H24*I24,0)</f>
        <v>11700</v>
      </c>
      <c r="S24" s="23">
        <f>ROUND(L24/H24*I24,0)</f>
        <v>3645</v>
      </c>
      <c r="T24" s="23">
        <f>ROUND(M24/H24*I24,0)</f>
        <v>1013</v>
      </c>
      <c r="U24" s="23">
        <f>ROUND(N24/H24*I24,0)</f>
        <v>1013</v>
      </c>
      <c r="V24" s="23">
        <f>ROUND(O24/H24*I24,0)</f>
        <v>3150</v>
      </c>
      <c r="W24" s="23">
        <f>SUM(R24:V24)</f>
        <v>20521</v>
      </c>
      <c r="X24" s="23"/>
      <c r="Y24" s="23"/>
      <c r="Z24" s="23">
        <f>ROUND(W24*0.75%,0)</f>
        <v>154</v>
      </c>
      <c r="AA24" s="21">
        <f>ROUND(R24*12%,0)</f>
        <v>1404</v>
      </c>
      <c r="AB24" s="23">
        <f>SUM(X24:AA24)</f>
        <v>1558</v>
      </c>
      <c r="AC24" s="23">
        <f>W24-AB24</f>
        <v>18963</v>
      </c>
      <c r="AD24" s="23">
        <v>18963</v>
      </c>
      <c r="AE24" s="23">
        <f>Q24</f>
        <v>0</v>
      </c>
      <c r="AF24" s="23"/>
      <c r="AG24" s="21" t="s">
        <v>754</v>
      </c>
      <c r="AH24" s="21">
        <v>0</v>
      </c>
      <c r="AJ24" s="71"/>
    </row>
    <row r="25" spans="1:36" s="24" customFormat="1" ht="35.1" customHeight="1">
      <c r="A25" s="21">
        <v>21</v>
      </c>
      <c r="B25" s="32" t="s">
        <v>84</v>
      </c>
      <c r="C25" s="32" t="s">
        <v>173</v>
      </c>
      <c r="D25" s="10">
        <v>235501506127</v>
      </c>
      <c r="E25" s="9">
        <v>0</v>
      </c>
      <c r="F25" s="21"/>
      <c r="G25" s="21"/>
      <c r="H25" s="21">
        <v>30</v>
      </c>
      <c r="I25" s="21">
        <v>30</v>
      </c>
      <c r="J25" s="21">
        <v>0</v>
      </c>
      <c r="K25" s="21">
        <v>13000</v>
      </c>
      <c r="L25" s="21">
        <v>4050</v>
      </c>
      <c r="M25" s="23">
        <v>1125</v>
      </c>
      <c r="N25" s="21">
        <v>1125</v>
      </c>
      <c r="O25" s="21">
        <v>3500</v>
      </c>
      <c r="P25" s="23">
        <f>SUM(K25:O25)</f>
        <v>22800</v>
      </c>
      <c r="Q25" s="23">
        <f>ROUND(P25/H25*J25,0)</f>
        <v>0</v>
      </c>
      <c r="R25" s="23">
        <f>ROUND(K25/H25*I25,0)</f>
        <v>13000</v>
      </c>
      <c r="S25" s="23">
        <f>ROUND(L25/H25*I25,0)</f>
        <v>4050</v>
      </c>
      <c r="T25" s="23">
        <f>ROUND(M25/H25*I25,0)</f>
        <v>1125</v>
      </c>
      <c r="U25" s="23">
        <f>ROUND(N25/H25*I25,0)</f>
        <v>1125</v>
      </c>
      <c r="V25" s="23">
        <f>ROUND(O25/H25*I25,0)</f>
        <v>3500</v>
      </c>
      <c r="W25" s="23">
        <f>SUM(R25:V25)</f>
        <v>22800</v>
      </c>
      <c r="X25" s="23"/>
      <c r="Y25" s="23"/>
      <c r="Z25" s="23">
        <f>ROUND(W25*0.75%,0)</f>
        <v>171</v>
      </c>
      <c r="AA25" s="21">
        <f>ROUND(R25*12%,0)</f>
        <v>1560</v>
      </c>
      <c r="AB25" s="23">
        <f>SUM(X25:AA25)</f>
        <v>1731</v>
      </c>
      <c r="AC25" s="23">
        <f>W25-AB25</f>
        <v>21069</v>
      </c>
      <c r="AD25" s="23">
        <v>21069</v>
      </c>
      <c r="AE25" s="23">
        <f>Q25</f>
        <v>0</v>
      </c>
      <c r="AF25" s="23"/>
      <c r="AG25" s="21" t="s">
        <v>733</v>
      </c>
      <c r="AH25" s="21">
        <v>0</v>
      </c>
    </row>
    <row r="26" spans="1:36" s="24" customFormat="1" ht="35.1" customHeight="1">
      <c r="A26" s="21">
        <v>22</v>
      </c>
      <c r="B26" s="32" t="s">
        <v>85</v>
      </c>
      <c r="C26" s="32" t="s">
        <v>174</v>
      </c>
      <c r="D26" s="10">
        <v>732201500128</v>
      </c>
      <c r="E26" s="9" t="s">
        <v>534</v>
      </c>
      <c r="F26" s="21"/>
      <c r="G26" s="21"/>
      <c r="H26" s="21">
        <v>30</v>
      </c>
      <c r="I26" s="21">
        <v>25</v>
      </c>
      <c r="J26" s="21">
        <v>0</v>
      </c>
      <c r="K26" s="21">
        <v>13000</v>
      </c>
      <c r="L26" s="21">
        <v>4050</v>
      </c>
      <c r="M26" s="23">
        <v>1125</v>
      </c>
      <c r="N26" s="21">
        <v>1125</v>
      </c>
      <c r="O26" s="21">
        <v>3500</v>
      </c>
      <c r="P26" s="23">
        <f>SUM(K26:O26)</f>
        <v>22800</v>
      </c>
      <c r="Q26" s="23">
        <f>ROUND(P26/H26*J26,0)</f>
        <v>0</v>
      </c>
      <c r="R26" s="23">
        <f>ROUND(K26/H26*I26,0)</f>
        <v>10833</v>
      </c>
      <c r="S26" s="23">
        <f>ROUND(L26/H26*I26,0)</f>
        <v>3375</v>
      </c>
      <c r="T26" s="23">
        <f>ROUND(M26/H26*I26,0)</f>
        <v>938</v>
      </c>
      <c r="U26" s="23">
        <f>ROUND(N26/H26*I26,0)</f>
        <v>938</v>
      </c>
      <c r="V26" s="23">
        <f>ROUND(O26/H26*I26,0)</f>
        <v>2917</v>
      </c>
      <c r="W26" s="23">
        <f>SUM(R26:V26)</f>
        <v>19001</v>
      </c>
      <c r="X26" s="23"/>
      <c r="Y26" s="23"/>
      <c r="Z26" s="23">
        <f>ROUND(W26*0.75%,0)</f>
        <v>143</v>
      </c>
      <c r="AA26" s="21">
        <f>ROUND(R26*12%,0)</f>
        <v>1300</v>
      </c>
      <c r="AB26" s="23">
        <f>SUM(X26:AA26)</f>
        <v>1443</v>
      </c>
      <c r="AC26" s="23">
        <f>W26-AB26</f>
        <v>17558</v>
      </c>
      <c r="AD26" s="23">
        <v>17558</v>
      </c>
      <c r="AE26" s="23">
        <f>Q26</f>
        <v>0</v>
      </c>
      <c r="AF26" s="23"/>
      <c r="AG26" s="21" t="s">
        <v>733</v>
      </c>
      <c r="AH26" s="21">
        <v>0</v>
      </c>
    </row>
    <row r="27" spans="1:36" s="24" customFormat="1" ht="35.1" customHeight="1">
      <c r="A27" s="21">
        <v>23</v>
      </c>
      <c r="B27" s="32" t="s">
        <v>86</v>
      </c>
      <c r="C27" s="32" t="s">
        <v>175</v>
      </c>
      <c r="D27" s="10">
        <v>732201500427</v>
      </c>
      <c r="E27" s="9">
        <v>0</v>
      </c>
      <c r="F27" s="21"/>
      <c r="G27" s="21"/>
      <c r="H27" s="21">
        <v>30</v>
      </c>
      <c r="I27" s="21">
        <v>25</v>
      </c>
      <c r="J27" s="21">
        <v>0</v>
      </c>
      <c r="K27" s="21">
        <v>13000</v>
      </c>
      <c r="L27" s="21">
        <v>4050</v>
      </c>
      <c r="M27" s="23">
        <v>1125</v>
      </c>
      <c r="N27" s="21">
        <v>1125</v>
      </c>
      <c r="O27" s="21">
        <v>3500</v>
      </c>
      <c r="P27" s="23">
        <f>SUM(K27:O27)</f>
        <v>22800</v>
      </c>
      <c r="Q27" s="23">
        <f>ROUND(P27/H27*J27,0)</f>
        <v>0</v>
      </c>
      <c r="R27" s="23">
        <f>ROUND(K27/H27*I27,0)</f>
        <v>10833</v>
      </c>
      <c r="S27" s="23">
        <f>ROUND(L27/H27*I27,0)</f>
        <v>3375</v>
      </c>
      <c r="T27" s="23">
        <f>ROUND(M27/H27*I27,0)</f>
        <v>938</v>
      </c>
      <c r="U27" s="23">
        <f>ROUND(N27/H27*I27,0)</f>
        <v>938</v>
      </c>
      <c r="V27" s="23">
        <f>ROUND(O27/H27*I27,0)</f>
        <v>2917</v>
      </c>
      <c r="W27" s="23">
        <f>SUM(R27:V27)</f>
        <v>19001</v>
      </c>
      <c r="X27" s="23"/>
      <c r="Y27" s="23"/>
      <c r="Z27" s="23">
        <f>ROUND(W27*0.75%,0)</f>
        <v>143</v>
      </c>
      <c r="AA27" s="21">
        <f>ROUND(R27*12%,0)</f>
        <v>1300</v>
      </c>
      <c r="AB27" s="23">
        <f>SUM(X27:AA27)</f>
        <v>1443</v>
      </c>
      <c r="AC27" s="23">
        <f>W27-AB27</f>
        <v>17558</v>
      </c>
      <c r="AD27" s="23">
        <v>17558</v>
      </c>
      <c r="AE27" s="23">
        <f>Q27</f>
        <v>0</v>
      </c>
      <c r="AF27" s="23"/>
      <c r="AG27" s="21" t="s">
        <v>733</v>
      </c>
      <c r="AH27" s="21">
        <v>0</v>
      </c>
    </row>
    <row r="28" spans="1:36" s="24" customFormat="1" ht="35.1" customHeight="1">
      <c r="A28" s="21">
        <v>24</v>
      </c>
      <c r="B28" s="32" t="s">
        <v>87</v>
      </c>
      <c r="C28" s="32" t="s">
        <v>56</v>
      </c>
      <c r="D28" s="10">
        <v>732201500127</v>
      </c>
      <c r="E28" s="9">
        <v>0</v>
      </c>
      <c r="F28" s="21"/>
      <c r="G28" s="21"/>
      <c r="H28" s="21">
        <v>30</v>
      </c>
      <c r="I28" s="21">
        <v>28</v>
      </c>
      <c r="J28" s="21">
        <v>0</v>
      </c>
      <c r="K28" s="21">
        <v>13000</v>
      </c>
      <c r="L28" s="21">
        <v>4050</v>
      </c>
      <c r="M28" s="23">
        <v>1125</v>
      </c>
      <c r="N28" s="21">
        <v>1125</v>
      </c>
      <c r="O28" s="21">
        <v>3500</v>
      </c>
      <c r="P28" s="23">
        <f>SUM(K28:O28)</f>
        <v>22800</v>
      </c>
      <c r="Q28" s="23">
        <f>ROUND(P28/H28*J28,0)</f>
        <v>0</v>
      </c>
      <c r="R28" s="23">
        <f>ROUND(K28/H28*I28,0)</f>
        <v>12133</v>
      </c>
      <c r="S28" s="23">
        <f>ROUND(L28/H28*I28,0)</f>
        <v>3780</v>
      </c>
      <c r="T28" s="23">
        <f>ROUND(M28/H28*I28,0)</f>
        <v>1050</v>
      </c>
      <c r="U28" s="23">
        <f>ROUND(N28/H28*I28,0)</f>
        <v>1050</v>
      </c>
      <c r="V28" s="23">
        <f>ROUND(O28/H28*I28,0)</f>
        <v>3267</v>
      </c>
      <c r="W28" s="23">
        <f>SUM(R28:V28)</f>
        <v>21280</v>
      </c>
      <c r="X28" s="23"/>
      <c r="Y28" s="23"/>
      <c r="Z28" s="23">
        <f>ROUND(W28*0.75%,0)</f>
        <v>160</v>
      </c>
      <c r="AA28" s="21">
        <f>ROUND(R28*12%,0)</f>
        <v>1456</v>
      </c>
      <c r="AB28" s="23">
        <f>SUM(X28:AA28)</f>
        <v>1616</v>
      </c>
      <c r="AC28" s="23">
        <f>W28-AB28</f>
        <v>19664</v>
      </c>
      <c r="AD28" s="23">
        <v>19664</v>
      </c>
      <c r="AE28" s="23">
        <f>Q28</f>
        <v>0</v>
      </c>
      <c r="AF28" s="23"/>
      <c r="AG28" s="21" t="s">
        <v>733</v>
      </c>
      <c r="AH28" s="21">
        <v>0</v>
      </c>
    </row>
    <row r="29" spans="1:36" s="24" customFormat="1" ht="35.1" customHeight="1">
      <c r="A29" s="21">
        <v>25</v>
      </c>
      <c r="B29" s="32" t="s">
        <v>88</v>
      </c>
      <c r="C29" s="32" t="s">
        <v>176</v>
      </c>
      <c r="D29" s="10">
        <v>337401504063</v>
      </c>
      <c r="E29" s="9" t="s">
        <v>554</v>
      </c>
      <c r="F29" s="21"/>
      <c r="G29" s="21"/>
      <c r="H29" s="21">
        <v>30</v>
      </c>
      <c r="I29" s="21">
        <v>28</v>
      </c>
      <c r="J29" s="21">
        <v>1</v>
      </c>
      <c r="K29" s="21">
        <v>13000</v>
      </c>
      <c r="L29" s="21">
        <v>4050</v>
      </c>
      <c r="M29" s="23">
        <v>1125</v>
      </c>
      <c r="N29" s="21">
        <v>1125</v>
      </c>
      <c r="O29" s="21">
        <v>3500</v>
      </c>
      <c r="P29" s="23">
        <f>SUM(K29:O29)</f>
        <v>22800</v>
      </c>
      <c r="Q29" s="23">
        <f>ROUND(P29/H29*J29,0)</f>
        <v>760</v>
      </c>
      <c r="R29" s="23">
        <f>ROUND(K29/H29*I29,0)</f>
        <v>12133</v>
      </c>
      <c r="S29" s="23">
        <f>ROUND(L29/H29*I29,0)</f>
        <v>3780</v>
      </c>
      <c r="T29" s="23">
        <f>ROUND(M29/H29*I29,0)</f>
        <v>1050</v>
      </c>
      <c r="U29" s="23">
        <f>ROUND(N29/H29*I29,0)</f>
        <v>1050</v>
      </c>
      <c r="V29" s="23">
        <f>ROUND(O29/H29*I29,0)</f>
        <v>3267</v>
      </c>
      <c r="W29" s="23">
        <f>SUM(R29:V29)</f>
        <v>21280</v>
      </c>
      <c r="X29" s="23"/>
      <c r="Y29" s="23"/>
      <c r="Z29" s="23">
        <f>ROUND(W29*0.75%,0)</f>
        <v>160</v>
      </c>
      <c r="AA29" s="21">
        <f>ROUND(R29*12%,0)</f>
        <v>1456</v>
      </c>
      <c r="AB29" s="23">
        <f>SUM(X29:AA29)</f>
        <v>1616</v>
      </c>
      <c r="AC29" s="23">
        <f>W29-AB29</f>
        <v>19664</v>
      </c>
      <c r="AD29" s="23">
        <v>19664</v>
      </c>
      <c r="AE29" s="23">
        <f>Q29</f>
        <v>760</v>
      </c>
      <c r="AF29" s="23"/>
      <c r="AG29" s="21" t="s">
        <v>733</v>
      </c>
      <c r="AH29" s="21">
        <v>760</v>
      </c>
    </row>
    <row r="30" spans="1:36" s="24" customFormat="1" ht="35.1" customHeight="1">
      <c r="A30" s="21">
        <v>26</v>
      </c>
      <c r="B30" s="32" t="s">
        <v>89</v>
      </c>
      <c r="C30" s="32" t="s">
        <v>177</v>
      </c>
      <c r="D30" s="10">
        <v>732201500436</v>
      </c>
      <c r="E30" s="9">
        <v>0</v>
      </c>
      <c r="F30" s="21"/>
      <c r="G30" s="21"/>
      <c r="H30" s="21">
        <v>30</v>
      </c>
      <c r="I30" s="21">
        <v>26</v>
      </c>
      <c r="J30" s="21">
        <v>0</v>
      </c>
      <c r="K30" s="21">
        <v>13000</v>
      </c>
      <c r="L30" s="21">
        <v>4050</v>
      </c>
      <c r="M30" s="23">
        <v>1125</v>
      </c>
      <c r="N30" s="21">
        <v>1125</v>
      </c>
      <c r="O30" s="21">
        <v>3500</v>
      </c>
      <c r="P30" s="23">
        <f>SUM(K30:O30)</f>
        <v>22800</v>
      </c>
      <c r="Q30" s="23">
        <f>ROUND(P30/H30*J30,0)</f>
        <v>0</v>
      </c>
      <c r="R30" s="23">
        <f>ROUND(K30/H30*I30,0)</f>
        <v>11267</v>
      </c>
      <c r="S30" s="23">
        <f>ROUND(L30/H30*I30,0)</f>
        <v>3510</v>
      </c>
      <c r="T30" s="23">
        <f>ROUND(M30/H30*I30,0)</f>
        <v>975</v>
      </c>
      <c r="U30" s="23">
        <f>ROUND(N30/H30*I30,0)</f>
        <v>975</v>
      </c>
      <c r="V30" s="23">
        <f>ROUND(O30/H30*I30,0)</f>
        <v>3033</v>
      </c>
      <c r="W30" s="23">
        <f>SUM(R30:V30)</f>
        <v>19760</v>
      </c>
      <c r="X30" s="23"/>
      <c r="Y30" s="23"/>
      <c r="Z30" s="23">
        <f>ROUND(W30*0.75%,0)</f>
        <v>148</v>
      </c>
      <c r="AA30" s="21">
        <f>ROUND(R30*12%,0)</f>
        <v>1352</v>
      </c>
      <c r="AB30" s="23">
        <f>SUM(X30:AA30)</f>
        <v>1500</v>
      </c>
      <c r="AC30" s="23">
        <f>W30-AB30</f>
        <v>18260</v>
      </c>
      <c r="AD30" s="23">
        <v>18260</v>
      </c>
      <c r="AE30" s="23">
        <f>Q30</f>
        <v>0</v>
      </c>
      <c r="AF30" s="23"/>
      <c r="AG30" s="21" t="s">
        <v>733</v>
      </c>
      <c r="AH30" s="21">
        <v>0</v>
      </c>
    </row>
    <row r="31" spans="1:36" s="24" customFormat="1" ht="35.1" customHeight="1">
      <c r="A31" s="21">
        <v>27</v>
      </c>
      <c r="B31" s="32" t="s">
        <v>90</v>
      </c>
      <c r="C31" s="32" t="s">
        <v>178</v>
      </c>
      <c r="D31" s="10" t="s">
        <v>501</v>
      </c>
      <c r="E31" s="9" t="s">
        <v>535</v>
      </c>
      <c r="F31" s="21"/>
      <c r="G31" s="21"/>
      <c r="H31" s="21">
        <v>30</v>
      </c>
      <c r="I31" s="21">
        <v>25</v>
      </c>
      <c r="J31" s="21">
        <v>1</v>
      </c>
      <c r="K31" s="21">
        <v>13000</v>
      </c>
      <c r="L31" s="21">
        <v>4050</v>
      </c>
      <c r="M31" s="23">
        <v>1125</v>
      </c>
      <c r="N31" s="21">
        <v>1125</v>
      </c>
      <c r="O31" s="21">
        <v>3500</v>
      </c>
      <c r="P31" s="23">
        <f>SUM(K31:O31)</f>
        <v>22800</v>
      </c>
      <c r="Q31" s="23">
        <f>ROUND(P31/H31*J31,0)</f>
        <v>760</v>
      </c>
      <c r="R31" s="23">
        <f>ROUND(K31/H31*I31,0)</f>
        <v>10833</v>
      </c>
      <c r="S31" s="23">
        <f>ROUND(L31/H31*I31,0)</f>
        <v>3375</v>
      </c>
      <c r="T31" s="23">
        <f>ROUND(M31/H31*I31,0)</f>
        <v>938</v>
      </c>
      <c r="U31" s="23">
        <f>ROUND(N31/H31*I31,0)</f>
        <v>938</v>
      </c>
      <c r="V31" s="23">
        <f>ROUND(O31/H31*I31,0)</f>
        <v>2917</v>
      </c>
      <c r="W31" s="23">
        <f>SUM(R31:V31)</f>
        <v>19001</v>
      </c>
      <c r="X31" s="23"/>
      <c r="Y31" s="23"/>
      <c r="Z31" s="23">
        <f>ROUND(W31*0.75%,0)</f>
        <v>143</v>
      </c>
      <c r="AA31" s="21">
        <f>ROUND(R31*12%,0)</f>
        <v>1300</v>
      </c>
      <c r="AB31" s="23">
        <f>SUM(X31:AA31)</f>
        <v>1443</v>
      </c>
      <c r="AC31" s="23">
        <f>W31-AB31</f>
        <v>17558</v>
      </c>
      <c r="AD31" s="23">
        <v>17558</v>
      </c>
      <c r="AE31" s="23">
        <f>Q31</f>
        <v>760</v>
      </c>
      <c r="AF31" s="23"/>
      <c r="AG31" s="21" t="s">
        <v>754</v>
      </c>
      <c r="AH31" s="21">
        <v>760</v>
      </c>
      <c r="AJ31" s="71"/>
    </row>
    <row r="32" spans="1:36" s="24" customFormat="1" ht="35.1" customHeight="1">
      <c r="A32" s="21">
        <v>28</v>
      </c>
      <c r="B32" s="32" t="s">
        <v>91</v>
      </c>
      <c r="C32" s="32" t="s">
        <v>179</v>
      </c>
      <c r="D32" s="10" t="s">
        <v>502</v>
      </c>
      <c r="E32" s="9" t="s">
        <v>636</v>
      </c>
      <c r="F32" s="21"/>
      <c r="G32" s="21"/>
      <c r="H32" s="21">
        <v>30</v>
      </c>
      <c r="I32" s="21">
        <v>17</v>
      </c>
      <c r="J32" s="21">
        <v>1</v>
      </c>
      <c r="K32" s="21">
        <v>13000</v>
      </c>
      <c r="L32" s="21">
        <v>4050</v>
      </c>
      <c r="M32" s="23">
        <v>1125</v>
      </c>
      <c r="N32" s="21">
        <v>1125</v>
      </c>
      <c r="O32" s="21">
        <v>3500</v>
      </c>
      <c r="P32" s="23">
        <f>SUM(K32:O32)</f>
        <v>22800</v>
      </c>
      <c r="Q32" s="23">
        <f>ROUND(P32/H32*J32,0)</f>
        <v>760</v>
      </c>
      <c r="R32" s="23">
        <f>ROUND(K32/H32*I32,0)</f>
        <v>7367</v>
      </c>
      <c r="S32" s="23">
        <f>ROUND(L32/H32*I32,0)</f>
        <v>2295</v>
      </c>
      <c r="T32" s="23">
        <f>ROUND(M32/H32*I32,0)</f>
        <v>638</v>
      </c>
      <c r="U32" s="23">
        <f>ROUND(N32/H32*I32,0)</f>
        <v>638</v>
      </c>
      <c r="V32" s="23">
        <f>ROUND(O32/H32*I32,0)</f>
        <v>1983</v>
      </c>
      <c r="W32" s="23">
        <f>SUM(R32:V32)</f>
        <v>12921</v>
      </c>
      <c r="X32" s="23"/>
      <c r="Y32" s="23"/>
      <c r="Z32" s="23">
        <f>ROUND(W32*0.75%,0)</f>
        <v>97</v>
      </c>
      <c r="AA32" s="21">
        <f>ROUND(R32*12%,0)</f>
        <v>884</v>
      </c>
      <c r="AB32" s="23">
        <f>SUM(X32:AA32)</f>
        <v>981</v>
      </c>
      <c r="AC32" s="23">
        <f>W32-AB32</f>
        <v>11940</v>
      </c>
      <c r="AD32" s="23">
        <v>11940</v>
      </c>
      <c r="AE32" s="23">
        <f>Q32</f>
        <v>760</v>
      </c>
      <c r="AF32" s="23"/>
      <c r="AG32" s="21" t="s">
        <v>733</v>
      </c>
      <c r="AH32" s="21">
        <v>760</v>
      </c>
    </row>
    <row r="33" spans="1:36" s="24" customFormat="1" ht="35.1" customHeight="1">
      <c r="A33" s="21">
        <v>29</v>
      </c>
      <c r="B33" s="32" t="s">
        <v>92</v>
      </c>
      <c r="C33" s="32" t="s">
        <v>180</v>
      </c>
      <c r="D33" s="10">
        <v>732201500460</v>
      </c>
      <c r="E33" s="9">
        <v>0</v>
      </c>
      <c r="F33" s="21"/>
      <c r="G33" s="21"/>
      <c r="H33" s="21">
        <v>30</v>
      </c>
      <c r="I33" s="21">
        <v>23</v>
      </c>
      <c r="J33" s="21">
        <v>0</v>
      </c>
      <c r="K33" s="21">
        <v>13000</v>
      </c>
      <c r="L33" s="21">
        <v>4050</v>
      </c>
      <c r="M33" s="23">
        <v>1125</v>
      </c>
      <c r="N33" s="21">
        <v>1125</v>
      </c>
      <c r="O33" s="21">
        <v>3500</v>
      </c>
      <c r="P33" s="23">
        <f>SUM(K33:O33)</f>
        <v>22800</v>
      </c>
      <c r="Q33" s="23">
        <f>ROUND(P33/H33*J33,0)</f>
        <v>0</v>
      </c>
      <c r="R33" s="23">
        <f>ROUND(K33/H33*I33,0)</f>
        <v>9967</v>
      </c>
      <c r="S33" s="23">
        <f>ROUND(L33/H33*I33,0)</f>
        <v>3105</v>
      </c>
      <c r="T33" s="23">
        <f>ROUND(M33/H33*I33,0)</f>
        <v>863</v>
      </c>
      <c r="U33" s="23">
        <f>ROUND(N33/H33*I33,0)</f>
        <v>863</v>
      </c>
      <c r="V33" s="23">
        <f>ROUND(O33/H33*I33,0)</f>
        <v>2683</v>
      </c>
      <c r="W33" s="23">
        <f>SUM(R33:V33)</f>
        <v>17481</v>
      </c>
      <c r="X33" s="23"/>
      <c r="Y33" s="23"/>
      <c r="Z33" s="23">
        <f>ROUND(W33*0.75%,0)</f>
        <v>131</v>
      </c>
      <c r="AA33" s="21">
        <f>ROUND(R33*12%,0)</f>
        <v>1196</v>
      </c>
      <c r="AB33" s="23">
        <f>SUM(X33:AA33)</f>
        <v>1327</v>
      </c>
      <c r="AC33" s="23">
        <f>W33-AB33</f>
        <v>16154</v>
      </c>
      <c r="AD33" s="23">
        <v>16154</v>
      </c>
      <c r="AE33" s="23">
        <f>Q33</f>
        <v>0</v>
      </c>
      <c r="AF33" s="23"/>
      <c r="AG33" s="21" t="s">
        <v>733</v>
      </c>
      <c r="AH33" s="21">
        <v>0</v>
      </c>
    </row>
    <row r="34" spans="1:36" s="24" customFormat="1" ht="35.1" customHeight="1">
      <c r="A34" s="21">
        <v>30</v>
      </c>
      <c r="B34" s="32" t="s">
        <v>93</v>
      </c>
      <c r="C34" s="32" t="s">
        <v>181</v>
      </c>
      <c r="D34" s="10">
        <v>732201500141</v>
      </c>
      <c r="E34" s="9">
        <v>0</v>
      </c>
      <c r="F34" s="21"/>
      <c r="G34" s="21"/>
      <c r="H34" s="21">
        <v>30</v>
      </c>
      <c r="I34" s="21">
        <v>29</v>
      </c>
      <c r="J34" s="21">
        <v>0</v>
      </c>
      <c r="K34" s="21">
        <v>13000</v>
      </c>
      <c r="L34" s="21">
        <v>4050</v>
      </c>
      <c r="M34" s="23">
        <v>1125</v>
      </c>
      <c r="N34" s="21">
        <v>1125</v>
      </c>
      <c r="O34" s="21">
        <v>3500</v>
      </c>
      <c r="P34" s="23">
        <f>SUM(K34:O34)</f>
        <v>22800</v>
      </c>
      <c r="Q34" s="23">
        <f>ROUND(P34/H34*J34,0)</f>
        <v>0</v>
      </c>
      <c r="R34" s="23">
        <f>ROUND(K34/H34*I34,0)</f>
        <v>12567</v>
      </c>
      <c r="S34" s="23">
        <f>ROUND(L34/H34*I34,0)</f>
        <v>3915</v>
      </c>
      <c r="T34" s="23">
        <f>ROUND(M34/H34*I34,0)</f>
        <v>1088</v>
      </c>
      <c r="U34" s="23">
        <f>ROUND(N34/H34*I34,0)</f>
        <v>1088</v>
      </c>
      <c r="V34" s="23">
        <f>ROUND(O34/H34*I34,0)</f>
        <v>3383</v>
      </c>
      <c r="W34" s="23">
        <f>SUM(R34:V34)</f>
        <v>22041</v>
      </c>
      <c r="X34" s="23"/>
      <c r="Y34" s="23"/>
      <c r="Z34" s="23">
        <f>ROUND(W34*0.75%,0)</f>
        <v>165</v>
      </c>
      <c r="AA34" s="21">
        <f>ROUND(R34*12%,0)</f>
        <v>1508</v>
      </c>
      <c r="AB34" s="23">
        <f>SUM(X34:AA34)</f>
        <v>1673</v>
      </c>
      <c r="AC34" s="23">
        <f>W34-AB34</f>
        <v>20368</v>
      </c>
      <c r="AD34" s="23">
        <v>20368</v>
      </c>
      <c r="AE34" s="23">
        <f>Q34</f>
        <v>0</v>
      </c>
      <c r="AF34" s="23"/>
      <c r="AG34" s="21" t="s">
        <v>733</v>
      </c>
      <c r="AH34" s="21">
        <v>0</v>
      </c>
    </row>
    <row r="35" spans="1:36" s="24" customFormat="1" ht="35.1" customHeight="1">
      <c r="A35" s="21">
        <v>31</v>
      </c>
      <c r="B35" s="32" t="s">
        <v>94</v>
      </c>
      <c r="C35" s="32" t="s">
        <v>182</v>
      </c>
      <c r="D35" s="10">
        <v>732201500453</v>
      </c>
      <c r="E35" s="9">
        <v>0</v>
      </c>
      <c r="F35" s="21"/>
      <c r="G35" s="21"/>
      <c r="H35" s="21">
        <v>30</v>
      </c>
      <c r="I35" s="21">
        <v>25</v>
      </c>
      <c r="J35" s="21">
        <v>0</v>
      </c>
      <c r="K35" s="21">
        <v>13000</v>
      </c>
      <c r="L35" s="21">
        <v>4050</v>
      </c>
      <c r="M35" s="23">
        <v>1125</v>
      </c>
      <c r="N35" s="21">
        <v>1125</v>
      </c>
      <c r="O35" s="21">
        <v>3500</v>
      </c>
      <c r="P35" s="23">
        <f>SUM(K35:O35)</f>
        <v>22800</v>
      </c>
      <c r="Q35" s="23">
        <f>ROUND(P35/H35*J35,0)</f>
        <v>0</v>
      </c>
      <c r="R35" s="23">
        <f>ROUND(K35/H35*I35,0)</f>
        <v>10833</v>
      </c>
      <c r="S35" s="23">
        <f>ROUND(L35/H35*I35,0)</f>
        <v>3375</v>
      </c>
      <c r="T35" s="23">
        <f>ROUND(M35/H35*I35,0)</f>
        <v>938</v>
      </c>
      <c r="U35" s="23">
        <f>ROUND(N35/H35*I35,0)</f>
        <v>938</v>
      </c>
      <c r="V35" s="23">
        <f>ROUND(O35/H35*I35,0)</f>
        <v>2917</v>
      </c>
      <c r="W35" s="23">
        <f>SUM(R35:V35)</f>
        <v>19001</v>
      </c>
      <c r="X35" s="23"/>
      <c r="Y35" s="23"/>
      <c r="Z35" s="23">
        <f>ROUND(W35*0.75%,0)</f>
        <v>143</v>
      </c>
      <c r="AA35" s="21">
        <f>ROUND(R35*12%,0)</f>
        <v>1300</v>
      </c>
      <c r="AB35" s="23">
        <f>SUM(X35:AA35)</f>
        <v>1443</v>
      </c>
      <c r="AC35" s="23">
        <f>W35-AB35</f>
        <v>17558</v>
      </c>
      <c r="AD35" s="23">
        <v>17558</v>
      </c>
      <c r="AE35" s="23">
        <f>Q35</f>
        <v>0</v>
      </c>
      <c r="AF35" s="23"/>
      <c r="AG35" s="21" t="s">
        <v>733</v>
      </c>
      <c r="AH35" s="21">
        <v>0</v>
      </c>
    </row>
    <row r="36" spans="1:36" s="24" customFormat="1" ht="35.1" customHeight="1">
      <c r="A36" s="21">
        <v>32</v>
      </c>
      <c r="B36" s="32" t="s">
        <v>95</v>
      </c>
      <c r="C36" s="32" t="s">
        <v>183</v>
      </c>
      <c r="D36" s="10">
        <v>732201500439</v>
      </c>
      <c r="E36" s="9">
        <v>0</v>
      </c>
      <c r="F36" s="21"/>
      <c r="G36" s="21"/>
      <c r="H36" s="21">
        <v>30</v>
      </c>
      <c r="I36" s="21">
        <v>24</v>
      </c>
      <c r="J36" s="21">
        <v>0</v>
      </c>
      <c r="K36" s="21">
        <v>13000</v>
      </c>
      <c r="L36" s="21">
        <v>4050</v>
      </c>
      <c r="M36" s="23">
        <v>1125</v>
      </c>
      <c r="N36" s="21">
        <v>1125</v>
      </c>
      <c r="O36" s="21">
        <v>3500</v>
      </c>
      <c r="P36" s="23">
        <f>SUM(K36:O36)</f>
        <v>22800</v>
      </c>
      <c r="Q36" s="23">
        <f>ROUND(P36/H36*J36,0)</f>
        <v>0</v>
      </c>
      <c r="R36" s="23">
        <f>ROUND(K36/H36*I36,0)</f>
        <v>10400</v>
      </c>
      <c r="S36" s="23">
        <f>ROUND(L36/H36*I36,0)</f>
        <v>3240</v>
      </c>
      <c r="T36" s="23">
        <f>ROUND(M36/H36*I36,0)</f>
        <v>900</v>
      </c>
      <c r="U36" s="23">
        <f>ROUND(N36/H36*I36,0)</f>
        <v>900</v>
      </c>
      <c r="V36" s="23">
        <f>ROUND(O36/H36*I36,0)</f>
        <v>2800</v>
      </c>
      <c r="W36" s="23">
        <f>SUM(R36:V36)</f>
        <v>18240</v>
      </c>
      <c r="X36" s="23"/>
      <c r="Y36" s="23"/>
      <c r="Z36" s="23">
        <f>ROUND(W36*0.75%,0)</f>
        <v>137</v>
      </c>
      <c r="AA36" s="21">
        <f>ROUND(R36*12%,0)</f>
        <v>1248</v>
      </c>
      <c r="AB36" s="23">
        <f>SUM(X36:AA36)</f>
        <v>1385</v>
      </c>
      <c r="AC36" s="23">
        <f>W36-AB36</f>
        <v>16855</v>
      </c>
      <c r="AD36" s="23">
        <v>16855</v>
      </c>
      <c r="AE36" s="23">
        <f>Q36</f>
        <v>0</v>
      </c>
      <c r="AF36" s="23"/>
      <c r="AG36" s="21" t="s">
        <v>733</v>
      </c>
      <c r="AH36" s="21">
        <v>0</v>
      </c>
    </row>
    <row r="37" spans="1:36" s="24" customFormat="1" ht="35.1" customHeight="1">
      <c r="A37" s="21">
        <v>33</v>
      </c>
      <c r="B37" s="32" t="s">
        <v>96</v>
      </c>
      <c r="C37" s="32" t="s">
        <v>184</v>
      </c>
      <c r="D37" s="10" t="s">
        <v>503</v>
      </c>
      <c r="E37" s="9" t="s">
        <v>536</v>
      </c>
      <c r="F37" s="21"/>
      <c r="G37" s="21"/>
      <c r="H37" s="21">
        <v>30</v>
      </c>
      <c r="I37" s="21">
        <v>26</v>
      </c>
      <c r="J37" s="21">
        <v>0</v>
      </c>
      <c r="K37" s="21">
        <v>13000</v>
      </c>
      <c r="L37" s="21">
        <v>4050</v>
      </c>
      <c r="M37" s="23">
        <v>1125</v>
      </c>
      <c r="N37" s="21">
        <v>1125</v>
      </c>
      <c r="O37" s="21">
        <v>3500</v>
      </c>
      <c r="P37" s="23">
        <f>SUM(K37:O37)</f>
        <v>22800</v>
      </c>
      <c r="Q37" s="23">
        <f>ROUND(P37/H37*J37,0)</f>
        <v>0</v>
      </c>
      <c r="R37" s="23">
        <f>ROUND(K37/H37*I37,0)</f>
        <v>11267</v>
      </c>
      <c r="S37" s="23">
        <f>ROUND(L37/H37*I37,0)</f>
        <v>3510</v>
      </c>
      <c r="T37" s="23">
        <f>ROUND(M37/H37*I37,0)</f>
        <v>975</v>
      </c>
      <c r="U37" s="23">
        <f>ROUND(N37/H37*I37,0)</f>
        <v>975</v>
      </c>
      <c r="V37" s="23">
        <f>ROUND(O37/H37*I37,0)</f>
        <v>3033</v>
      </c>
      <c r="W37" s="23">
        <f>SUM(R37:V37)</f>
        <v>19760</v>
      </c>
      <c r="X37" s="23"/>
      <c r="Y37" s="23"/>
      <c r="Z37" s="23">
        <f>ROUND(W37*0.75%,0)</f>
        <v>148</v>
      </c>
      <c r="AA37" s="21">
        <f>ROUND(R37*12%,0)</f>
        <v>1352</v>
      </c>
      <c r="AB37" s="23">
        <f>SUM(X37:AA37)</f>
        <v>1500</v>
      </c>
      <c r="AC37" s="23">
        <f>W37-AB37</f>
        <v>18260</v>
      </c>
      <c r="AD37" s="23">
        <v>18260</v>
      </c>
      <c r="AE37" s="23">
        <f>Q37</f>
        <v>0</v>
      </c>
      <c r="AF37" s="23"/>
      <c r="AG37" s="21" t="s">
        <v>733</v>
      </c>
      <c r="AH37" s="21">
        <v>0</v>
      </c>
    </row>
    <row r="38" spans="1:36" s="24" customFormat="1" ht="35.1" customHeight="1">
      <c r="A38" s="21">
        <v>34</v>
      </c>
      <c r="B38" s="32" t="s">
        <v>98</v>
      </c>
      <c r="C38" s="32" t="s">
        <v>185</v>
      </c>
      <c r="D38" s="10">
        <v>38589757730</v>
      </c>
      <c r="E38" s="9" t="s">
        <v>537</v>
      </c>
      <c r="F38" s="21"/>
      <c r="G38" s="21"/>
      <c r="H38" s="21">
        <v>30</v>
      </c>
      <c r="I38" s="21">
        <v>19</v>
      </c>
      <c r="J38" s="21">
        <v>1</v>
      </c>
      <c r="K38" s="21">
        <v>13000</v>
      </c>
      <c r="L38" s="21">
        <v>4050</v>
      </c>
      <c r="M38" s="23">
        <v>1125</v>
      </c>
      <c r="N38" s="21">
        <v>1125</v>
      </c>
      <c r="O38" s="21">
        <v>3500</v>
      </c>
      <c r="P38" s="23">
        <f>SUM(K38:O38)</f>
        <v>22800</v>
      </c>
      <c r="Q38" s="23">
        <f>ROUND(P38/H38*J38,0)</f>
        <v>760</v>
      </c>
      <c r="R38" s="23">
        <f>ROUND(K38/H38*I38,0)</f>
        <v>8233</v>
      </c>
      <c r="S38" s="23">
        <f>ROUND(L38/H38*I38,0)</f>
        <v>2565</v>
      </c>
      <c r="T38" s="23">
        <f>ROUND(M38/H38*I38,0)</f>
        <v>713</v>
      </c>
      <c r="U38" s="23">
        <f>ROUND(N38/H38*I38,0)</f>
        <v>713</v>
      </c>
      <c r="V38" s="23">
        <f>ROUND(O38/H38*I38,0)</f>
        <v>2217</v>
      </c>
      <c r="W38" s="23">
        <f>SUM(R38:V38)</f>
        <v>14441</v>
      </c>
      <c r="X38" s="23"/>
      <c r="Y38" s="23"/>
      <c r="Z38" s="23">
        <f>ROUND(W38*0.75%,0)</f>
        <v>108</v>
      </c>
      <c r="AA38" s="21">
        <f>ROUND(R38*12%,0)</f>
        <v>988</v>
      </c>
      <c r="AB38" s="23">
        <f>SUM(X38:AA38)</f>
        <v>1096</v>
      </c>
      <c r="AC38" s="23">
        <f>W38-AB38</f>
        <v>13345</v>
      </c>
      <c r="AD38" s="23">
        <v>13345</v>
      </c>
      <c r="AE38" s="23">
        <f>Q38</f>
        <v>760</v>
      </c>
      <c r="AF38" s="23"/>
      <c r="AG38" s="21" t="s">
        <v>754</v>
      </c>
      <c r="AH38" s="21">
        <v>760</v>
      </c>
      <c r="AJ38" s="71"/>
    </row>
    <row r="39" spans="1:36" s="24" customFormat="1" ht="35.1" customHeight="1">
      <c r="A39" s="21">
        <v>35</v>
      </c>
      <c r="B39" s="32" t="s">
        <v>99</v>
      </c>
      <c r="C39" s="32" t="s">
        <v>186</v>
      </c>
      <c r="D39" s="10" t="s">
        <v>504</v>
      </c>
      <c r="E39" s="9" t="s">
        <v>538</v>
      </c>
      <c r="F39" s="21"/>
      <c r="G39" s="21"/>
      <c r="H39" s="21">
        <v>30</v>
      </c>
      <c r="I39" s="21">
        <v>26</v>
      </c>
      <c r="J39" s="21">
        <v>1</v>
      </c>
      <c r="K39" s="21">
        <v>13000</v>
      </c>
      <c r="L39" s="21">
        <v>4050</v>
      </c>
      <c r="M39" s="23">
        <v>1125</v>
      </c>
      <c r="N39" s="21">
        <v>1125</v>
      </c>
      <c r="O39" s="21">
        <v>3500</v>
      </c>
      <c r="P39" s="23">
        <f>SUM(K39:O39)</f>
        <v>22800</v>
      </c>
      <c r="Q39" s="23">
        <f>ROUND(P39/H39*J39,0)</f>
        <v>760</v>
      </c>
      <c r="R39" s="23">
        <f>ROUND(K39/H39*I39,0)</f>
        <v>11267</v>
      </c>
      <c r="S39" s="23">
        <f>ROUND(L39/H39*I39,0)</f>
        <v>3510</v>
      </c>
      <c r="T39" s="23">
        <f>ROUND(M39/H39*I39,0)</f>
        <v>975</v>
      </c>
      <c r="U39" s="23">
        <f>ROUND(N39/H39*I39,0)</f>
        <v>975</v>
      </c>
      <c r="V39" s="23">
        <f>ROUND(O39/H39*I39,0)</f>
        <v>3033</v>
      </c>
      <c r="W39" s="23">
        <f>SUM(R39:V39)</f>
        <v>19760</v>
      </c>
      <c r="X39" s="23"/>
      <c r="Y39" s="23"/>
      <c r="Z39" s="23">
        <f>ROUND(W39*0.75%,0)</f>
        <v>148</v>
      </c>
      <c r="AA39" s="21">
        <f>ROUND(R39*12%,0)</f>
        <v>1352</v>
      </c>
      <c r="AB39" s="23">
        <f>SUM(X39:AA39)</f>
        <v>1500</v>
      </c>
      <c r="AC39" s="23">
        <f>W39-AB39</f>
        <v>18260</v>
      </c>
      <c r="AD39" s="23">
        <v>18260</v>
      </c>
      <c r="AE39" s="23">
        <f>Q39</f>
        <v>760</v>
      </c>
      <c r="AF39" s="23"/>
      <c r="AG39" s="21" t="s">
        <v>754</v>
      </c>
      <c r="AH39" s="21">
        <v>760</v>
      </c>
      <c r="AJ39" s="71"/>
    </row>
    <row r="40" spans="1:36" s="24" customFormat="1" ht="35.1" customHeight="1">
      <c r="A40" s="21">
        <v>36</v>
      </c>
      <c r="B40" s="32" t="s">
        <v>100</v>
      </c>
      <c r="C40" s="32" t="s">
        <v>178</v>
      </c>
      <c r="D40" s="10" t="s">
        <v>505</v>
      </c>
      <c r="E40" s="9" t="s">
        <v>539</v>
      </c>
      <c r="F40" s="21"/>
      <c r="G40" s="21"/>
      <c r="H40" s="21">
        <v>30</v>
      </c>
      <c r="I40" s="21">
        <v>26</v>
      </c>
      <c r="J40" s="21">
        <v>2</v>
      </c>
      <c r="K40" s="21">
        <v>13000</v>
      </c>
      <c r="L40" s="21">
        <v>4050</v>
      </c>
      <c r="M40" s="23">
        <v>1125</v>
      </c>
      <c r="N40" s="21">
        <v>1125</v>
      </c>
      <c r="O40" s="21">
        <v>3500</v>
      </c>
      <c r="P40" s="23">
        <f>SUM(K40:O40)</f>
        <v>22800</v>
      </c>
      <c r="Q40" s="23">
        <f>ROUND(P40/H40*J40,0)</f>
        <v>1520</v>
      </c>
      <c r="R40" s="23">
        <f>ROUND(K40/H40*I40,0)</f>
        <v>11267</v>
      </c>
      <c r="S40" s="23">
        <f>ROUND(L40/H40*I40,0)</f>
        <v>3510</v>
      </c>
      <c r="T40" s="23">
        <f>ROUND(M40/H40*I40,0)</f>
        <v>975</v>
      </c>
      <c r="U40" s="23">
        <f>ROUND(N40/H40*I40,0)</f>
        <v>975</v>
      </c>
      <c r="V40" s="23">
        <f>ROUND(O40/H40*I40,0)</f>
        <v>3033</v>
      </c>
      <c r="W40" s="23">
        <f>SUM(R40:V40)</f>
        <v>19760</v>
      </c>
      <c r="X40" s="23"/>
      <c r="Y40" s="23"/>
      <c r="Z40" s="23">
        <f>ROUND(W40*0.75%,0)</f>
        <v>148</v>
      </c>
      <c r="AA40" s="21">
        <f>ROUND(R40*12%,0)</f>
        <v>1352</v>
      </c>
      <c r="AB40" s="23">
        <f>SUM(X40:AA40)</f>
        <v>1500</v>
      </c>
      <c r="AC40" s="23">
        <f>W40-AB40</f>
        <v>18260</v>
      </c>
      <c r="AD40" s="23">
        <v>18260</v>
      </c>
      <c r="AE40" s="23">
        <f>Q40</f>
        <v>1520</v>
      </c>
      <c r="AF40" s="23"/>
      <c r="AG40" s="21" t="s">
        <v>754</v>
      </c>
      <c r="AH40" s="21">
        <v>1520</v>
      </c>
      <c r="AJ40" s="71"/>
    </row>
    <row r="41" spans="1:36" s="24" customFormat="1" ht="35.1" customHeight="1">
      <c r="A41" s="21">
        <v>37</v>
      </c>
      <c r="B41" s="32" t="s">
        <v>101</v>
      </c>
      <c r="C41" s="32" t="s">
        <v>187</v>
      </c>
      <c r="D41" s="10">
        <v>32796815034</v>
      </c>
      <c r="E41" s="9" t="s">
        <v>540</v>
      </c>
      <c r="F41" s="21"/>
      <c r="G41" s="21"/>
      <c r="H41" s="21">
        <v>30</v>
      </c>
      <c r="I41" s="21">
        <v>30</v>
      </c>
      <c r="J41" s="21">
        <v>0</v>
      </c>
      <c r="K41" s="21">
        <v>13000</v>
      </c>
      <c r="L41" s="21">
        <v>4050</v>
      </c>
      <c r="M41" s="23">
        <v>1125</v>
      </c>
      <c r="N41" s="21">
        <v>1125</v>
      </c>
      <c r="O41" s="21">
        <v>3500</v>
      </c>
      <c r="P41" s="23">
        <f>SUM(K41:O41)</f>
        <v>22800</v>
      </c>
      <c r="Q41" s="23">
        <f>ROUND(P41/H41*J41,0)</f>
        <v>0</v>
      </c>
      <c r="R41" s="23">
        <f>ROUND(K41/H41*I41,0)</f>
        <v>13000</v>
      </c>
      <c r="S41" s="23">
        <f>ROUND(L41/H41*I41,0)</f>
        <v>4050</v>
      </c>
      <c r="T41" s="23">
        <f>ROUND(M41/H41*I41,0)</f>
        <v>1125</v>
      </c>
      <c r="U41" s="23">
        <f>ROUND(N41/H41*I41,0)</f>
        <v>1125</v>
      </c>
      <c r="V41" s="23">
        <f>ROUND(O41/H41*I41,0)</f>
        <v>3500</v>
      </c>
      <c r="W41" s="23">
        <f>SUM(R41:V41)</f>
        <v>22800</v>
      </c>
      <c r="X41" s="23"/>
      <c r="Y41" s="23"/>
      <c r="Z41" s="23">
        <f>ROUND(W41*0.75%,0)</f>
        <v>171</v>
      </c>
      <c r="AA41" s="21">
        <f>ROUND(R41*12%,0)</f>
        <v>1560</v>
      </c>
      <c r="AB41" s="23">
        <f>SUM(X41:AA41)</f>
        <v>1731</v>
      </c>
      <c r="AC41" s="23">
        <f>W41-AB41</f>
        <v>21069</v>
      </c>
      <c r="AD41" s="23">
        <v>21069</v>
      </c>
      <c r="AE41" s="23">
        <f>Q41</f>
        <v>0</v>
      </c>
      <c r="AF41" s="23"/>
      <c r="AG41" s="21" t="s">
        <v>754</v>
      </c>
      <c r="AH41" s="21">
        <v>0</v>
      </c>
      <c r="AJ41" s="71"/>
    </row>
    <row r="42" spans="1:36" s="24" customFormat="1" ht="35.1" customHeight="1">
      <c r="A42" s="21">
        <v>38</v>
      </c>
      <c r="B42" s="32" t="s">
        <v>102</v>
      </c>
      <c r="C42" s="32" t="s">
        <v>188</v>
      </c>
      <c r="D42" s="10">
        <v>33079197285</v>
      </c>
      <c r="E42" s="9" t="s">
        <v>537</v>
      </c>
      <c r="F42" s="21"/>
      <c r="G42" s="21"/>
      <c r="H42" s="21">
        <v>30</v>
      </c>
      <c r="I42" s="21">
        <v>28</v>
      </c>
      <c r="J42" s="21">
        <v>2</v>
      </c>
      <c r="K42" s="21">
        <v>13000</v>
      </c>
      <c r="L42" s="21">
        <v>4050</v>
      </c>
      <c r="M42" s="23">
        <v>1125</v>
      </c>
      <c r="N42" s="21">
        <v>1125</v>
      </c>
      <c r="O42" s="21">
        <v>3500</v>
      </c>
      <c r="P42" s="23">
        <f>SUM(K42:O42)</f>
        <v>22800</v>
      </c>
      <c r="Q42" s="23">
        <f>ROUND(P42/H42*J42,0)</f>
        <v>1520</v>
      </c>
      <c r="R42" s="23">
        <f>ROUND(K42/H42*I42,0)</f>
        <v>12133</v>
      </c>
      <c r="S42" s="23">
        <f>ROUND(L42/H42*I42,0)</f>
        <v>3780</v>
      </c>
      <c r="T42" s="23">
        <f>ROUND(M42/H42*I42,0)</f>
        <v>1050</v>
      </c>
      <c r="U42" s="23">
        <f>ROUND(N42/H42*I42,0)</f>
        <v>1050</v>
      </c>
      <c r="V42" s="23">
        <f>ROUND(O42/H42*I42,0)</f>
        <v>3267</v>
      </c>
      <c r="W42" s="23">
        <f>SUM(R42:V42)</f>
        <v>21280</v>
      </c>
      <c r="X42" s="23"/>
      <c r="Y42" s="23"/>
      <c r="Z42" s="23">
        <f>ROUND(W42*0.75%,0)</f>
        <v>160</v>
      </c>
      <c r="AA42" s="21">
        <f>ROUND(R42*12%,0)</f>
        <v>1456</v>
      </c>
      <c r="AB42" s="23">
        <f>SUM(X42:AA42)</f>
        <v>1616</v>
      </c>
      <c r="AC42" s="23">
        <f>W42-AB42</f>
        <v>19664</v>
      </c>
      <c r="AD42" s="23">
        <v>19664</v>
      </c>
      <c r="AE42" s="23">
        <f>Q42</f>
        <v>1520</v>
      </c>
      <c r="AF42" s="23"/>
      <c r="AG42" s="21" t="s">
        <v>754</v>
      </c>
      <c r="AH42" s="21">
        <v>1520</v>
      </c>
      <c r="AJ42" s="71"/>
    </row>
    <row r="43" spans="1:36" s="24" customFormat="1" ht="35.1" customHeight="1">
      <c r="A43" s="21">
        <v>39</v>
      </c>
      <c r="B43" s="32" t="s">
        <v>103</v>
      </c>
      <c r="C43" s="32" t="s">
        <v>189</v>
      </c>
      <c r="D43" s="10" t="s">
        <v>506</v>
      </c>
      <c r="E43" s="9" t="s">
        <v>541</v>
      </c>
      <c r="F43" s="21"/>
      <c r="G43" s="21"/>
      <c r="H43" s="21">
        <v>30</v>
      </c>
      <c r="I43" s="21">
        <v>24</v>
      </c>
      <c r="J43" s="21">
        <v>1</v>
      </c>
      <c r="K43" s="21">
        <v>13000</v>
      </c>
      <c r="L43" s="21">
        <v>4050</v>
      </c>
      <c r="M43" s="23">
        <v>1125</v>
      </c>
      <c r="N43" s="21">
        <v>1125</v>
      </c>
      <c r="O43" s="21">
        <v>3500</v>
      </c>
      <c r="P43" s="23">
        <f>SUM(K43:O43)</f>
        <v>22800</v>
      </c>
      <c r="Q43" s="23">
        <f>ROUND(P43/H43*J43,0)</f>
        <v>760</v>
      </c>
      <c r="R43" s="23">
        <f>ROUND(K43/H43*I43,0)</f>
        <v>10400</v>
      </c>
      <c r="S43" s="23">
        <f>ROUND(L43/H43*I43,0)</f>
        <v>3240</v>
      </c>
      <c r="T43" s="23">
        <f>ROUND(M43/H43*I43,0)</f>
        <v>900</v>
      </c>
      <c r="U43" s="23">
        <f>ROUND(N43/H43*I43,0)</f>
        <v>900</v>
      </c>
      <c r="V43" s="23">
        <f>ROUND(O43/H43*I43,0)</f>
        <v>2800</v>
      </c>
      <c r="W43" s="23">
        <f>SUM(R43:V43)</f>
        <v>18240</v>
      </c>
      <c r="X43" s="23"/>
      <c r="Y43" s="23"/>
      <c r="Z43" s="23">
        <f>ROUND(W43*0.75%,0)</f>
        <v>137</v>
      </c>
      <c r="AA43" s="21">
        <f>ROUND(R43*12%,0)</f>
        <v>1248</v>
      </c>
      <c r="AB43" s="23">
        <f>SUM(X43:AA43)</f>
        <v>1385</v>
      </c>
      <c r="AC43" s="23">
        <f>W43-AB43</f>
        <v>16855</v>
      </c>
      <c r="AD43" s="23">
        <v>16855</v>
      </c>
      <c r="AE43" s="23">
        <f>Q43</f>
        <v>760</v>
      </c>
      <c r="AF43" s="23"/>
      <c r="AG43" s="21" t="s">
        <v>754</v>
      </c>
      <c r="AH43" s="21">
        <v>760</v>
      </c>
      <c r="AJ43" s="71"/>
    </row>
    <row r="44" spans="1:36" s="24" customFormat="1" ht="35.1" customHeight="1">
      <c r="A44" s="21">
        <v>40</v>
      </c>
      <c r="B44" s="32" t="s">
        <v>104</v>
      </c>
      <c r="C44" s="32" t="s">
        <v>190</v>
      </c>
      <c r="D44" s="10" t="s">
        <v>507</v>
      </c>
      <c r="E44" s="9" t="s">
        <v>542</v>
      </c>
      <c r="F44" s="21"/>
      <c r="G44" s="21"/>
      <c r="H44" s="21">
        <v>30</v>
      </c>
      <c r="I44" s="21">
        <v>23</v>
      </c>
      <c r="J44" s="21">
        <v>0</v>
      </c>
      <c r="K44" s="21">
        <v>13000</v>
      </c>
      <c r="L44" s="21">
        <v>4050</v>
      </c>
      <c r="M44" s="23">
        <v>1125</v>
      </c>
      <c r="N44" s="21">
        <v>1125</v>
      </c>
      <c r="O44" s="21">
        <v>3500</v>
      </c>
      <c r="P44" s="23">
        <f>SUM(K44:O44)</f>
        <v>22800</v>
      </c>
      <c r="Q44" s="23">
        <f>ROUND(P44/H44*J44,0)</f>
        <v>0</v>
      </c>
      <c r="R44" s="23">
        <f>ROUND(K44/H44*I44,0)</f>
        <v>9967</v>
      </c>
      <c r="S44" s="23">
        <f>ROUND(L44/H44*I44,0)</f>
        <v>3105</v>
      </c>
      <c r="T44" s="23">
        <f>ROUND(M44/H44*I44,0)</f>
        <v>863</v>
      </c>
      <c r="U44" s="23">
        <f>ROUND(N44/H44*I44,0)</f>
        <v>863</v>
      </c>
      <c r="V44" s="23">
        <f>ROUND(O44/H44*I44,0)</f>
        <v>2683</v>
      </c>
      <c r="W44" s="23">
        <f>SUM(R44:V44)</f>
        <v>17481</v>
      </c>
      <c r="X44" s="23"/>
      <c r="Y44" s="23"/>
      <c r="Z44" s="23">
        <f>ROUND(W44*0.75%,0)</f>
        <v>131</v>
      </c>
      <c r="AA44" s="21">
        <f>ROUND(R44*12%,0)</f>
        <v>1196</v>
      </c>
      <c r="AB44" s="23">
        <f>SUM(X44:AA44)</f>
        <v>1327</v>
      </c>
      <c r="AC44" s="23">
        <f>W44-AB44</f>
        <v>16154</v>
      </c>
      <c r="AD44" s="23">
        <v>16154</v>
      </c>
      <c r="AE44" s="23">
        <f>Q44</f>
        <v>0</v>
      </c>
      <c r="AF44" s="23"/>
      <c r="AG44" s="21" t="s">
        <v>754</v>
      </c>
      <c r="AH44" s="21">
        <v>0</v>
      </c>
      <c r="AJ44" s="71"/>
    </row>
    <row r="45" spans="1:36" s="24" customFormat="1" ht="35.1" customHeight="1">
      <c r="A45" s="21">
        <v>41</v>
      </c>
      <c r="B45" s="32" t="s">
        <v>460</v>
      </c>
      <c r="C45" s="32" t="s">
        <v>465</v>
      </c>
      <c r="D45" s="8" t="s">
        <v>682</v>
      </c>
      <c r="E45" s="9" t="s">
        <v>655</v>
      </c>
      <c r="F45" s="21"/>
      <c r="G45" s="21"/>
      <c r="H45" s="21">
        <v>30</v>
      </c>
      <c r="I45" s="21">
        <v>10</v>
      </c>
      <c r="J45" s="21">
        <v>0</v>
      </c>
      <c r="K45" s="21">
        <v>13000</v>
      </c>
      <c r="L45" s="21">
        <v>4050</v>
      </c>
      <c r="M45" s="23">
        <v>1125</v>
      </c>
      <c r="N45" s="21">
        <v>1125</v>
      </c>
      <c r="O45" s="21">
        <v>3500</v>
      </c>
      <c r="P45" s="23">
        <f>SUM(K45:O45)</f>
        <v>22800</v>
      </c>
      <c r="Q45" s="23">
        <f>ROUND(P45/H45*J45,0)</f>
        <v>0</v>
      </c>
      <c r="R45" s="23">
        <f>ROUND(K45/H45*I45,0)</f>
        <v>4333</v>
      </c>
      <c r="S45" s="23">
        <f>ROUND(L45/H45*I45,0)</f>
        <v>1350</v>
      </c>
      <c r="T45" s="23">
        <f>ROUND(M45/H45*I45,0)</f>
        <v>375</v>
      </c>
      <c r="U45" s="23">
        <f>ROUND(N45/H45*I45,0)</f>
        <v>375</v>
      </c>
      <c r="V45" s="23">
        <f>ROUND(O45/H45*I45,0)</f>
        <v>1167</v>
      </c>
      <c r="W45" s="23">
        <f>SUM(R45:V45)</f>
        <v>7600</v>
      </c>
      <c r="X45" s="23"/>
      <c r="Y45" s="23"/>
      <c r="Z45" s="23">
        <f>ROUND(W45*0.75%,0)</f>
        <v>57</v>
      </c>
      <c r="AA45" s="21">
        <f>ROUND(R45*12%,0)</f>
        <v>520</v>
      </c>
      <c r="AB45" s="23">
        <f>SUM(X45:AA45)</f>
        <v>577</v>
      </c>
      <c r="AC45" s="23">
        <f>W45-AB45</f>
        <v>7023</v>
      </c>
      <c r="AD45" s="23">
        <v>7023</v>
      </c>
      <c r="AE45" s="23">
        <f>Q45</f>
        <v>0</v>
      </c>
      <c r="AF45" s="23"/>
      <c r="AG45" s="21" t="s">
        <v>754</v>
      </c>
      <c r="AH45" s="21">
        <v>0</v>
      </c>
      <c r="AJ45" s="71"/>
    </row>
    <row r="46" spans="1:36" s="24" customFormat="1" ht="35.1" customHeight="1">
      <c r="A46" s="21">
        <v>42</v>
      </c>
      <c r="B46" s="32" t="s">
        <v>105</v>
      </c>
      <c r="C46" s="32" t="s">
        <v>191</v>
      </c>
      <c r="D46" s="10" t="s">
        <v>508</v>
      </c>
      <c r="E46" s="9" t="s">
        <v>543</v>
      </c>
      <c r="F46" s="21"/>
      <c r="G46" s="21"/>
      <c r="H46" s="21">
        <v>30</v>
      </c>
      <c r="I46" s="21">
        <v>27</v>
      </c>
      <c r="J46" s="21">
        <v>2</v>
      </c>
      <c r="K46" s="21">
        <v>13000</v>
      </c>
      <c r="L46" s="21">
        <v>4050</v>
      </c>
      <c r="M46" s="23">
        <v>1125</v>
      </c>
      <c r="N46" s="21">
        <v>1125</v>
      </c>
      <c r="O46" s="21">
        <v>3500</v>
      </c>
      <c r="P46" s="23">
        <f>SUM(K46:O46)</f>
        <v>22800</v>
      </c>
      <c r="Q46" s="23">
        <f>ROUND(P46/H46*J46,0)</f>
        <v>1520</v>
      </c>
      <c r="R46" s="23">
        <f>ROUND(K46/H46*I46,0)</f>
        <v>11700</v>
      </c>
      <c r="S46" s="23">
        <f>ROUND(L46/H46*I46,0)</f>
        <v>3645</v>
      </c>
      <c r="T46" s="23">
        <f>ROUND(M46/H46*I46,0)</f>
        <v>1013</v>
      </c>
      <c r="U46" s="23">
        <f>ROUND(N46/H46*I46,0)</f>
        <v>1013</v>
      </c>
      <c r="V46" s="23">
        <f>ROUND(O46/H46*I46,0)</f>
        <v>3150</v>
      </c>
      <c r="W46" s="23">
        <f>SUM(R46:V46)</f>
        <v>20521</v>
      </c>
      <c r="X46" s="23"/>
      <c r="Y46" s="23"/>
      <c r="Z46" s="23">
        <f>ROUND(W46*0.75%,0)</f>
        <v>154</v>
      </c>
      <c r="AA46" s="21">
        <f>ROUND(R46*12%,0)</f>
        <v>1404</v>
      </c>
      <c r="AB46" s="23">
        <f>SUM(X46:AA46)</f>
        <v>1558</v>
      </c>
      <c r="AC46" s="23">
        <f>W46-AB46</f>
        <v>18963</v>
      </c>
      <c r="AD46" s="23">
        <v>18963</v>
      </c>
      <c r="AE46" s="23">
        <f>Q46</f>
        <v>1520</v>
      </c>
      <c r="AF46" s="23"/>
      <c r="AG46" s="21" t="s">
        <v>754</v>
      </c>
      <c r="AH46" s="21">
        <v>1520</v>
      </c>
      <c r="AJ46" s="71"/>
    </row>
    <row r="47" spans="1:36" s="24" customFormat="1" ht="35.1" customHeight="1">
      <c r="A47" s="21">
        <v>43</v>
      </c>
      <c r="B47" s="32" t="s">
        <v>106</v>
      </c>
      <c r="C47" s="32" t="s">
        <v>192</v>
      </c>
      <c r="D47" s="10" t="s">
        <v>509</v>
      </c>
      <c r="E47" s="9" t="s">
        <v>544</v>
      </c>
      <c r="F47" s="21"/>
      <c r="G47" s="21"/>
      <c r="H47" s="21">
        <v>30</v>
      </c>
      <c r="I47" s="21">
        <v>21</v>
      </c>
      <c r="J47" s="21">
        <v>1</v>
      </c>
      <c r="K47" s="21">
        <v>13000</v>
      </c>
      <c r="L47" s="21">
        <v>4050</v>
      </c>
      <c r="M47" s="23">
        <v>1125</v>
      </c>
      <c r="N47" s="21">
        <v>1125</v>
      </c>
      <c r="O47" s="21">
        <v>3500</v>
      </c>
      <c r="P47" s="23">
        <f>SUM(K47:O47)</f>
        <v>22800</v>
      </c>
      <c r="Q47" s="23">
        <f>ROUND(P47/H47*J47,0)</f>
        <v>760</v>
      </c>
      <c r="R47" s="23">
        <f>ROUND(K47/H47*I47,0)</f>
        <v>9100</v>
      </c>
      <c r="S47" s="23">
        <f>ROUND(L47/H47*I47,0)</f>
        <v>2835</v>
      </c>
      <c r="T47" s="23">
        <f>ROUND(M47/H47*I47,0)</f>
        <v>788</v>
      </c>
      <c r="U47" s="23">
        <f>ROUND(N47/H47*I47,0)</f>
        <v>788</v>
      </c>
      <c r="V47" s="23">
        <f>ROUND(O47/H47*I47,0)</f>
        <v>2450</v>
      </c>
      <c r="W47" s="23">
        <f>SUM(R47:V47)</f>
        <v>15961</v>
      </c>
      <c r="X47" s="23"/>
      <c r="Y47" s="23"/>
      <c r="Z47" s="23">
        <f>ROUND(W47*0.75%,0)</f>
        <v>120</v>
      </c>
      <c r="AA47" s="21">
        <f>ROUND(R47*12%,0)</f>
        <v>1092</v>
      </c>
      <c r="AB47" s="23">
        <f>SUM(X47:AA47)</f>
        <v>1212</v>
      </c>
      <c r="AC47" s="23">
        <f>W47-AB47</f>
        <v>14749</v>
      </c>
      <c r="AD47" s="23">
        <v>14749</v>
      </c>
      <c r="AE47" s="23">
        <f>Q47</f>
        <v>760</v>
      </c>
      <c r="AF47" s="23"/>
      <c r="AG47" s="21" t="s">
        <v>754</v>
      </c>
      <c r="AH47" s="21">
        <v>760</v>
      </c>
      <c r="AJ47" s="71"/>
    </row>
    <row r="48" spans="1:36" s="24" customFormat="1" ht="35.1" customHeight="1">
      <c r="A48" s="21">
        <v>44</v>
      </c>
      <c r="B48" s="32" t="s">
        <v>107</v>
      </c>
      <c r="C48" s="32" t="s">
        <v>193</v>
      </c>
      <c r="D48" s="10">
        <v>39640962631</v>
      </c>
      <c r="E48" s="9" t="s">
        <v>545</v>
      </c>
      <c r="F48" s="21"/>
      <c r="G48" s="21"/>
      <c r="H48" s="21">
        <v>30</v>
      </c>
      <c r="I48" s="21">
        <v>21</v>
      </c>
      <c r="J48" s="21">
        <v>0</v>
      </c>
      <c r="K48" s="21">
        <v>13000</v>
      </c>
      <c r="L48" s="21">
        <v>4050</v>
      </c>
      <c r="M48" s="23">
        <v>1125</v>
      </c>
      <c r="N48" s="21">
        <v>1125</v>
      </c>
      <c r="O48" s="21">
        <v>3500</v>
      </c>
      <c r="P48" s="23">
        <f>SUM(K48:O48)</f>
        <v>22800</v>
      </c>
      <c r="Q48" s="23">
        <f>ROUND(P48/H48*J48,0)</f>
        <v>0</v>
      </c>
      <c r="R48" s="23">
        <f>ROUND(K48/H48*I48,0)</f>
        <v>9100</v>
      </c>
      <c r="S48" s="23">
        <f>ROUND(L48/H48*I48,0)</f>
        <v>2835</v>
      </c>
      <c r="T48" s="23">
        <f>ROUND(M48/H48*I48,0)</f>
        <v>788</v>
      </c>
      <c r="U48" s="23">
        <f>ROUND(N48/H48*I48,0)</f>
        <v>788</v>
      </c>
      <c r="V48" s="23">
        <f>ROUND(O48/H48*I48,0)</f>
        <v>2450</v>
      </c>
      <c r="W48" s="23">
        <f>SUM(R48:V48)</f>
        <v>15961</v>
      </c>
      <c r="X48" s="23"/>
      <c r="Y48" s="23"/>
      <c r="Z48" s="23">
        <f>ROUND(W48*0.75%,0)</f>
        <v>120</v>
      </c>
      <c r="AA48" s="21">
        <f>ROUND(R48*12%,0)</f>
        <v>1092</v>
      </c>
      <c r="AB48" s="23">
        <f>SUM(X48:AA48)</f>
        <v>1212</v>
      </c>
      <c r="AC48" s="23">
        <f>W48-AB48</f>
        <v>14749</v>
      </c>
      <c r="AD48" s="23">
        <v>14749</v>
      </c>
      <c r="AE48" s="23">
        <f>Q48</f>
        <v>0</v>
      </c>
      <c r="AF48" s="23"/>
      <c r="AG48" s="21" t="s">
        <v>754</v>
      </c>
      <c r="AH48" s="21">
        <v>0</v>
      </c>
      <c r="AJ48" s="71"/>
    </row>
    <row r="49" spans="1:36" s="24" customFormat="1" ht="35.1" customHeight="1">
      <c r="A49" s="21">
        <v>45</v>
      </c>
      <c r="B49" s="32" t="s">
        <v>108</v>
      </c>
      <c r="C49" s="32" t="s">
        <v>172</v>
      </c>
      <c r="D49" s="10">
        <v>520181000048999</v>
      </c>
      <c r="E49" s="9" t="s">
        <v>546</v>
      </c>
      <c r="F49" s="21"/>
      <c r="G49" s="21"/>
      <c r="H49" s="21">
        <v>30</v>
      </c>
      <c r="I49" s="21">
        <v>27</v>
      </c>
      <c r="J49" s="21">
        <v>5</v>
      </c>
      <c r="K49" s="21">
        <v>13000</v>
      </c>
      <c r="L49" s="21">
        <v>4050</v>
      </c>
      <c r="M49" s="23">
        <v>1125</v>
      </c>
      <c r="N49" s="21">
        <v>1125</v>
      </c>
      <c r="O49" s="21">
        <v>3500</v>
      </c>
      <c r="P49" s="23">
        <f>SUM(K49:O49)</f>
        <v>22800</v>
      </c>
      <c r="Q49" s="23">
        <f>ROUND(P49/H49*J49,0)</f>
        <v>3800</v>
      </c>
      <c r="R49" s="23">
        <f>ROUND(K49/H49*I49,0)</f>
        <v>11700</v>
      </c>
      <c r="S49" s="23">
        <f>ROUND(L49/H49*I49,0)</f>
        <v>3645</v>
      </c>
      <c r="T49" s="23">
        <f>ROUND(M49/H49*I49,0)</f>
        <v>1013</v>
      </c>
      <c r="U49" s="23">
        <f>ROUND(N49/H49*I49,0)</f>
        <v>1013</v>
      </c>
      <c r="V49" s="23">
        <f>ROUND(O49/H49*I49,0)</f>
        <v>3150</v>
      </c>
      <c r="W49" s="23">
        <f>SUM(R49:V49)</f>
        <v>20521</v>
      </c>
      <c r="X49" s="23"/>
      <c r="Y49" s="23"/>
      <c r="Z49" s="23">
        <f>ROUND(W49*0.75%,0)</f>
        <v>154</v>
      </c>
      <c r="AA49" s="21">
        <f>ROUND(R49*12%,0)</f>
        <v>1404</v>
      </c>
      <c r="AB49" s="23">
        <f>SUM(X49:AA49)</f>
        <v>1558</v>
      </c>
      <c r="AC49" s="23">
        <f>W49-AB49</f>
        <v>18963</v>
      </c>
      <c r="AD49" s="23">
        <v>18963</v>
      </c>
      <c r="AE49" s="23">
        <f>Q49</f>
        <v>3800</v>
      </c>
      <c r="AF49" s="23"/>
      <c r="AG49" s="21" t="s">
        <v>754</v>
      </c>
      <c r="AH49" s="21">
        <v>3800</v>
      </c>
      <c r="AJ49" s="71"/>
    </row>
    <row r="50" spans="1:36" s="24" customFormat="1" ht="35.1" customHeight="1">
      <c r="A50" s="21">
        <v>46</v>
      </c>
      <c r="B50" s="32" t="s">
        <v>109</v>
      </c>
      <c r="C50" s="32" t="s">
        <v>195</v>
      </c>
      <c r="D50" s="10" t="s">
        <v>510</v>
      </c>
      <c r="E50" s="9" t="s">
        <v>547</v>
      </c>
      <c r="F50" s="21"/>
      <c r="G50" s="21"/>
      <c r="H50" s="21">
        <v>30</v>
      </c>
      <c r="I50" s="21">
        <v>26</v>
      </c>
      <c r="J50" s="21">
        <v>5</v>
      </c>
      <c r="K50" s="21">
        <v>13000</v>
      </c>
      <c r="L50" s="21">
        <v>4050</v>
      </c>
      <c r="M50" s="23">
        <v>1125</v>
      </c>
      <c r="N50" s="21">
        <v>1125</v>
      </c>
      <c r="O50" s="21">
        <v>3500</v>
      </c>
      <c r="P50" s="23">
        <f>SUM(K50:O50)</f>
        <v>22800</v>
      </c>
      <c r="Q50" s="23">
        <f>ROUND(P50/H50*J50,0)</f>
        <v>3800</v>
      </c>
      <c r="R50" s="23">
        <f>ROUND(K50/H50*I50,0)</f>
        <v>11267</v>
      </c>
      <c r="S50" s="23">
        <f>ROUND(L50/H50*I50,0)</f>
        <v>3510</v>
      </c>
      <c r="T50" s="23">
        <f>ROUND(M50/H50*I50,0)</f>
        <v>975</v>
      </c>
      <c r="U50" s="23">
        <f>ROUND(N50/H50*I50,0)</f>
        <v>975</v>
      </c>
      <c r="V50" s="23">
        <f>ROUND(O50/H50*I50,0)</f>
        <v>3033</v>
      </c>
      <c r="W50" s="23">
        <f>SUM(R50:V50)</f>
        <v>19760</v>
      </c>
      <c r="X50" s="23"/>
      <c r="Y50" s="23"/>
      <c r="Z50" s="23">
        <f>ROUND(W50*0.75%,0)</f>
        <v>148</v>
      </c>
      <c r="AA50" s="21">
        <f>ROUND(R50*12%,0)</f>
        <v>1352</v>
      </c>
      <c r="AB50" s="23">
        <f>SUM(X50:AA50)</f>
        <v>1500</v>
      </c>
      <c r="AC50" s="23">
        <f>W50-AB50</f>
        <v>18260</v>
      </c>
      <c r="AD50" s="23">
        <v>18260</v>
      </c>
      <c r="AE50" s="23">
        <f>Q50</f>
        <v>3800</v>
      </c>
      <c r="AF50" s="23"/>
      <c r="AG50" s="21" t="s">
        <v>754</v>
      </c>
      <c r="AH50" s="21">
        <v>3800</v>
      </c>
      <c r="AJ50" s="71"/>
    </row>
    <row r="51" spans="1:36" s="24" customFormat="1" ht="35.1" customHeight="1">
      <c r="A51" s="21">
        <v>47</v>
      </c>
      <c r="B51" s="32" t="s">
        <v>110</v>
      </c>
      <c r="C51" s="32" t="s">
        <v>196</v>
      </c>
      <c r="D51" s="10">
        <v>2514675613</v>
      </c>
      <c r="E51" s="9" t="s">
        <v>548</v>
      </c>
      <c r="F51" s="21"/>
      <c r="G51" s="21"/>
      <c r="H51" s="21">
        <v>30</v>
      </c>
      <c r="I51" s="21">
        <v>23</v>
      </c>
      <c r="J51" s="21">
        <v>0</v>
      </c>
      <c r="K51" s="21">
        <v>13000</v>
      </c>
      <c r="L51" s="21">
        <v>4050</v>
      </c>
      <c r="M51" s="23">
        <v>1125</v>
      </c>
      <c r="N51" s="21">
        <v>1125</v>
      </c>
      <c r="O51" s="21">
        <v>3500</v>
      </c>
      <c r="P51" s="23">
        <f>SUM(K51:O51)</f>
        <v>22800</v>
      </c>
      <c r="Q51" s="23">
        <f>ROUND(P51/H51*J51,0)</f>
        <v>0</v>
      </c>
      <c r="R51" s="23">
        <f>ROUND(K51/H51*I51,0)</f>
        <v>9967</v>
      </c>
      <c r="S51" s="23">
        <f>ROUND(L51/H51*I51,0)</f>
        <v>3105</v>
      </c>
      <c r="T51" s="23">
        <f>ROUND(M51/H51*I51,0)</f>
        <v>863</v>
      </c>
      <c r="U51" s="23">
        <f>ROUND(N51/H51*I51,0)</f>
        <v>863</v>
      </c>
      <c r="V51" s="23">
        <f>ROUND(O51/H51*I51,0)</f>
        <v>2683</v>
      </c>
      <c r="W51" s="23">
        <f>SUM(R51:V51)</f>
        <v>17481</v>
      </c>
      <c r="X51" s="23"/>
      <c r="Y51" s="23"/>
      <c r="Z51" s="23">
        <f>ROUND(W51*0.75%,0)</f>
        <v>131</v>
      </c>
      <c r="AA51" s="21">
        <f>ROUND(R51*12%,0)</f>
        <v>1196</v>
      </c>
      <c r="AB51" s="23">
        <f>SUM(X51:AA51)</f>
        <v>1327</v>
      </c>
      <c r="AC51" s="23">
        <f>W51-AB51</f>
        <v>16154</v>
      </c>
      <c r="AD51" s="23">
        <v>16154</v>
      </c>
      <c r="AE51" s="23">
        <f>Q51</f>
        <v>0</v>
      </c>
      <c r="AF51" s="23"/>
      <c r="AG51" s="21" t="s">
        <v>754</v>
      </c>
      <c r="AH51" s="21">
        <v>0</v>
      </c>
      <c r="AJ51" s="71"/>
    </row>
    <row r="52" spans="1:36" s="24" customFormat="1" ht="35.1" customHeight="1">
      <c r="A52" s="21">
        <v>48</v>
      </c>
      <c r="B52" s="32" t="s">
        <v>111</v>
      </c>
      <c r="C52" s="32" t="s">
        <v>197</v>
      </c>
      <c r="D52" s="10" t="s">
        <v>511</v>
      </c>
      <c r="E52" s="9" t="s">
        <v>549</v>
      </c>
      <c r="F52" s="21"/>
      <c r="G52" s="21"/>
      <c r="H52" s="21">
        <v>30</v>
      </c>
      <c r="I52" s="21">
        <v>19</v>
      </c>
      <c r="J52" s="21">
        <v>1</v>
      </c>
      <c r="K52" s="21">
        <v>13000</v>
      </c>
      <c r="L52" s="21">
        <v>4050</v>
      </c>
      <c r="M52" s="23">
        <v>1125</v>
      </c>
      <c r="N52" s="21">
        <v>1125</v>
      </c>
      <c r="O52" s="21">
        <v>3500</v>
      </c>
      <c r="P52" s="23">
        <f>SUM(K52:O52)</f>
        <v>22800</v>
      </c>
      <c r="Q52" s="23">
        <f>ROUND(P52/H52*J52,0)</f>
        <v>760</v>
      </c>
      <c r="R52" s="23">
        <f>ROUND(K52/H52*I52,0)</f>
        <v>8233</v>
      </c>
      <c r="S52" s="23">
        <f>ROUND(L52/H52*I52,0)</f>
        <v>2565</v>
      </c>
      <c r="T52" s="23">
        <f>ROUND(M52/H52*I52,0)</f>
        <v>713</v>
      </c>
      <c r="U52" s="23">
        <f>ROUND(N52/H52*I52,0)</f>
        <v>713</v>
      </c>
      <c r="V52" s="23">
        <f>ROUND(O52/H52*I52,0)</f>
        <v>2217</v>
      </c>
      <c r="W52" s="23">
        <f>SUM(R52:V52)</f>
        <v>14441</v>
      </c>
      <c r="X52" s="23"/>
      <c r="Y52" s="23"/>
      <c r="Z52" s="23">
        <f>ROUND(W52*0.75%,0)</f>
        <v>108</v>
      </c>
      <c r="AA52" s="21">
        <f>ROUND(R52*12%,0)</f>
        <v>988</v>
      </c>
      <c r="AB52" s="23">
        <f>SUM(X52:AA52)</f>
        <v>1096</v>
      </c>
      <c r="AC52" s="23">
        <f>W52-AB52</f>
        <v>13345</v>
      </c>
      <c r="AD52" s="23">
        <v>13345</v>
      </c>
      <c r="AE52" s="23">
        <f>Q52</f>
        <v>760</v>
      </c>
      <c r="AF52" s="23"/>
      <c r="AG52" s="21" t="s">
        <v>754</v>
      </c>
      <c r="AH52" s="21">
        <v>760</v>
      </c>
      <c r="AJ52" s="71"/>
    </row>
    <row r="53" spans="1:36" s="24" customFormat="1" ht="35.1" customHeight="1">
      <c r="A53" s="21">
        <v>49</v>
      </c>
      <c r="B53" s="32" t="s">
        <v>112</v>
      </c>
      <c r="C53" s="32" t="s">
        <v>198</v>
      </c>
      <c r="D53" s="10">
        <v>5146487104</v>
      </c>
      <c r="E53" s="9" t="s">
        <v>550</v>
      </c>
      <c r="F53" s="21"/>
      <c r="G53" s="21"/>
      <c r="H53" s="21">
        <v>30</v>
      </c>
      <c r="I53" s="21">
        <v>26</v>
      </c>
      <c r="J53" s="21">
        <v>1</v>
      </c>
      <c r="K53" s="21">
        <v>13000</v>
      </c>
      <c r="L53" s="21">
        <v>4050</v>
      </c>
      <c r="M53" s="23">
        <v>1125</v>
      </c>
      <c r="N53" s="21">
        <v>1125</v>
      </c>
      <c r="O53" s="21">
        <v>3500</v>
      </c>
      <c r="P53" s="23">
        <f>SUM(K53:O53)</f>
        <v>22800</v>
      </c>
      <c r="Q53" s="23">
        <f>ROUND(P53/H53*J53,0)</f>
        <v>760</v>
      </c>
      <c r="R53" s="23">
        <f>ROUND(K53/H53*I53,0)</f>
        <v>11267</v>
      </c>
      <c r="S53" s="23">
        <f>ROUND(L53/H53*I53,0)</f>
        <v>3510</v>
      </c>
      <c r="T53" s="23">
        <f>ROUND(M53/H53*I53,0)</f>
        <v>975</v>
      </c>
      <c r="U53" s="23">
        <f>ROUND(N53/H53*I53,0)</f>
        <v>975</v>
      </c>
      <c r="V53" s="23">
        <f>ROUND(O53/H53*I53,0)</f>
        <v>3033</v>
      </c>
      <c r="W53" s="23">
        <f>SUM(R53:V53)</f>
        <v>19760</v>
      </c>
      <c r="X53" s="23"/>
      <c r="Y53" s="23"/>
      <c r="Z53" s="23">
        <f>ROUND(W53*0.75%,0)</f>
        <v>148</v>
      </c>
      <c r="AA53" s="21">
        <f>ROUND(R53*12%,0)</f>
        <v>1352</v>
      </c>
      <c r="AB53" s="23">
        <f>SUM(X53:AA53)</f>
        <v>1500</v>
      </c>
      <c r="AC53" s="23">
        <f>W53-AB53</f>
        <v>18260</v>
      </c>
      <c r="AD53" s="23">
        <v>18260</v>
      </c>
      <c r="AE53" s="23">
        <f>Q53</f>
        <v>760</v>
      </c>
      <c r="AF53" s="23"/>
      <c r="AG53" s="21" t="s">
        <v>754</v>
      </c>
      <c r="AH53" s="21">
        <v>760</v>
      </c>
      <c r="AJ53" s="71"/>
    </row>
    <row r="54" spans="1:36" s="24" customFormat="1" ht="35.1" customHeight="1">
      <c r="A54" s="21">
        <v>50</v>
      </c>
      <c r="B54" s="32" t="s">
        <v>113</v>
      </c>
      <c r="C54" s="32" t="s">
        <v>199</v>
      </c>
      <c r="D54" s="10">
        <v>126810100067349</v>
      </c>
      <c r="E54" s="9" t="s">
        <v>539</v>
      </c>
      <c r="F54" s="21"/>
      <c r="G54" s="21"/>
      <c r="H54" s="21">
        <v>30</v>
      </c>
      <c r="I54" s="21">
        <v>27</v>
      </c>
      <c r="J54" s="21">
        <v>1</v>
      </c>
      <c r="K54" s="21">
        <v>13000</v>
      </c>
      <c r="L54" s="21">
        <v>4050</v>
      </c>
      <c r="M54" s="23">
        <v>1125</v>
      </c>
      <c r="N54" s="21">
        <v>1125</v>
      </c>
      <c r="O54" s="21">
        <v>3500</v>
      </c>
      <c r="P54" s="23">
        <f>SUM(K54:O54)</f>
        <v>22800</v>
      </c>
      <c r="Q54" s="23">
        <f>ROUND(P54/H54*J54,0)</f>
        <v>760</v>
      </c>
      <c r="R54" s="23">
        <f>ROUND(K54/H54*I54,0)</f>
        <v>11700</v>
      </c>
      <c r="S54" s="23">
        <f>ROUND(L54/H54*I54,0)</f>
        <v>3645</v>
      </c>
      <c r="T54" s="23">
        <f>ROUND(M54/H54*I54,0)</f>
        <v>1013</v>
      </c>
      <c r="U54" s="23">
        <f>ROUND(N54/H54*I54,0)</f>
        <v>1013</v>
      </c>
      <c r="V54" s="23">
        <f>ROUND(O54/H54*I54,0)</f>
        <v>3150</v>
      </c>
      <c r="W54" s="23">
        <f>SUM(R54:V54)</f>
        <v>20521</v>
      </c>
      <c r="X54" s="23"/>
      <c r="Y54" s="23"/>
      <c r="Z54" s="23">
        <f>ROUND(W54*0.75%,0)</f>
        <v>154</v>
      </c>
      <c r="AA54" s="21">
        <f>ROUND(R54*12%,0)</f>
        <v>1404</v>
      </c>
      <c r="AB54" s="23">
        <f>SUM(X54:AA54)</f>
        <v>1558</v>
      </c>
      <c r="AC54" s="23">
        <f>W54-AB54</f>
        <v>18963</v>
      </c>
      <c r="AD54" s="23">
        <v>18963</v>
      </c>
      <c r="AE54" s="23">
        <f>Q54</f>
        <v>760</v>
      </c>
      <c r="AF54" s="23"/>
      <c r="AG54" s="21" t="s">
        <v>754</v>
      </c>
      <c r="AH54" s="21">
        <v>760</v>
      </c>
      <c r="AJ54" s="71"/>
    </row>
    <row r="55" spans="1:36" s="24" customFormat="1" ht="35.1" customHeight="1">
      <c r="A55" s="21">
        <v>51</v>
      </c>
      <c r="B55" s="32" t="s">
        <v>114</v>
      </c>
      <c r="C55" s="32" t="s">
        <v>200</v>
      </c>
      <c r="D55" s="10">
        <v>35178309573</v>
      </c>
      <c r="E55" s="9" t="s">
        <v>551</v>
      </c>
      <c r="F55" s="21"/>
      <c r="G55" s="21"/>
      <c r="H55" s="21">
        <v>30</v>
      </c>
      <c r="I55" s="21">
        <v>25</v>
      </c>
      <c r="J55" s="21">
        <v>2</v>
      </c>
      <c r="K55" s="21">
        <v>13000</v>
      </c>
      <c r="L55" s="21">
        <v>4050</v>
      </c>
      <c r="M55" s="23">
        <v>1125</v>
      </c>
      <c r="N55" s="21">
        <v>1125</v>
      </c>
      <c r="O55" s="21">
        <v>3500</v>
      </c>
      <c r="P55" s="23">
        <f>SUM(K55:O55)</f>
        <v>22800</v>
      </c>
      <c r="Q55" s="23">
        <f>ROUND(P55/H55*J55,0)</f>
        <v>1520</v>
      </c>
      <c r="R55" s="23">
        <f>ROUND(K55/H55*I55,0)</f>
        <v>10833</v>
      </c>
      <c r="S55" s="23">
        <f>ROUND(L55/H55*I55,0)</f>
        <v>3375</v>
      </c>
      <c r="T55" s="23">
        <f>ROUND(M55/H55*I55,0)</f>
        <v>938</v>
      </c>
      <c r="U55" s="23">
        <f>ROUND(N55/H55*I55,0)</f>
        <v>938</v>
      </c>
      <c r="V55" s="23">
        <f>ROUND(O55/H55*I55,0)</f>
        <v>2917</v>
      </c>
      <c r="W55" s="23">
        <f>SUM(R55:V55)</f>
        <v>19001</v>
      </c>
      <c r="X55" s="23"/>
      <c r="Y55" s="23"/>
      <c r="Z55" s="23">
        <f>ROUND(W55*0.75%,0)</f>
        <v>143</v>
      </c>
      <c r="AA55" s="21">
        <f>ROUND(R55*12%,0)</f>
        <v>1300</v>
      </c>
      <c r="AB55" s="23">
        <f>SUM(X55:AA55)</f>
        <v>1443</v>
      </c>
      <c r="AC55" s="23">
        <f>W55-AB55</f>
        <v>17558</v>
      </c>
      <c r="AD55" s="23">
        <v>17558</v>
      </c>
      <c r="AE55" s="23">
        <f>Q55</f>
        <v>1520</v>
      </c>
      <c r="AF55" s="23"/>
      <c r="AG55" s="21" t="s">
        <v>754</v>
      </c>
      <c r="AH55" s="21">
        <v>1520</v>
      </c>
      <c r="AJ55" s="71"/>
    </row>
    <row r="56" spans="1:36" s="24" customFormat="1" ht="35.1" customHeight="1">
      <c r="A56" s="21">
        <v>52</v>
      </c>
      <c r="B56" s="32" t="s">
        <v>115</v>
      </c>
      <c r="C56" s="32" t="s">
        <v>194</v>
      </c>
      <c r="D56" s="10">
        <v>235501505988</v>
      </c>
      <c r="E56" s="9" t="s">
        <v>449</v>
      </c>
      <c r="F56" s="21"/>
      <c r="G56" s="21"/>
      <c r="H56" s="21">
        <v>30</v>
      </c>
      <c r="I56" s="21">
        <v>26</v>
      </c>
      <c r="J56" s="21">
        <v>1</v>
      </c>
      <c r="K56" s="21">
        <v>13000</v>
      </c>
      <c r="L56" s="21">
        <v>4050</v>
      </c>
      <c r="M56" s="23">
        <v>1125</v>
      </c>
      <c r="N56" s="21">
        <v>1125</v>
      </c>
      <c r="O56" s="21">
        <v>3500</v>
      </c>
      <c r="P56" s="23">
        <f>SUM(K56:O56)</f>
        <v>22800</v>
      </c>
      <c r="Q56" s="23">
        <f>ROUND(P56/H56*J56,0)</f>
        <v>760</v>
      </c>
      <c r="R56" s="23">
        <f>ROUND(K56/H56*I56,0)</f>
        <v>11267</v>
      </c>
      <c r="S56" s="23">
        <f>ROUND(L56/H56*I56,0)</f>
        <v>3510</v>
      </c>
      <c r="T56" s="23">
        <f>ROUND(M56/H56*I56,0)</f>
        <v>975</v>
      </c>
      <c r="U56" s="23">
        <f>ROUND(N56/H56*I56,0)</f>
        <v>975</v>
      </c>
      <c r="V56" s="23">
        <f>ROUND(O56/H56*I56,0)</f>
        <v>3033</v>
      </c>
      <c r="W56" s="23">
        <f>SUM(R56:V56)</f>
        <v>19760</v>
      </c>
      <c r="X56" s="23"/>
      <c r="Y56" s="23"/>
      <c r="Z56" s="23">
        <f>ROUND(W56*0.75%,0)</f>
        <v>148</v>
      </c>
      <c r="AA56" s="21">
        <f>ROUND(R56*12%,0)</f>
        <v>1352</v>
      </c>
      <c r="AB56" s="23">
        <f>SUM(X56:AA56)</f>
        <v>1500</v>
      </c>
      <c r="AC56" s="23">
        <f>W56-AB56</f>
        <v>18260</v>
      </c>
      <c r="AD56" s="23">
        <v>18260</v>
      </c>
      <c r="AE56" s="23">
        <f>Q56</f>
        <v>760</v>
      </c>
      <c r="AF56" s="23"/>
      <c r="AG56" s="21" t="s">
        <v>733</v>
      </c>
      <c r="AH56" s="21">
        <v>760</v>
      </c>
    </row>
    <row r="57" spans="1:36" s="24" customFormat="1" ht="35.1" customHeight="1">
      <c r="A57" s="21">
        <v>53</v>
      </c>
      <c r="B57" s="32" t="s">
        <v>116</v>
      </c>
      <c r="C57" s="32" t="s">
        <v>201</v>
      </c>
      <c r="D57" s="10" t="s">
        <v>512</v>
      </c>
      <c r="E57" s="9" t="s">
        <v>552</v>
      </c>
      <c r="F57" s="21"/>
      <c r="G57" s="21"/>
      <c r="H57" s="21">
        <v>30</v>
      </c>
      <c r="I57" s="21">
        <v>19</v>
      </c>
      <c r="J57" s="21">
        <v>0</v>
      </c>
      <c r="K57" s="21">
        <v>13000</v>
      </c>
      <c r="L57" s="21">
        <v>4050</v>
      </c>
      <c r="M57" s="23">
        <v>1125</v>
      </c>
      <c r="N57" s="21">
        <v>1125</v>
      </c>
      <c r="O57" s="21">
        <v>3500</v>
      </c>
      <c r="P57" s="23">
        <f>SUM(K57:O57)</f>
        <v>22800</v>
      </c>
      <c r="Q57" s="23">
        <f>ROUND(P57/H57*J57,0)</f>
        <v>0</v>
      </c>
      <c r="R57" s="23">
        <f>ROUND(K57/H57*I57,0)</f>
        <v>8233</v>
      </c>
      <c r="S57" s="23">
        <f>ROUND(L57/H57*I57,0)</f>
        <v>2565</v>
      </c>
      <c r="T57" s="23">
        <f>ROUND(M57/H57*I57,0)</f>
        <v>713</v>
      </c>
      <c r="U57" s="23">
        <f>ROUND(N57/H57*I57,0)</f>
        <v>713</v>
      </c>
      <c r="V57" s="23">
        <f>ROUND(O57/H57*I57,0)</f>
        <v>2217</v>
      </c>
      <c r="W57" s="23">
        <f>SUM(R57:V57)</f>
        <v>14441</v>
      </c>
      <c r="X57" s="23"/>
      <c r="Y57" s="23"/>
      <c r="Z57" s="23">
        <f>ROUND(W57*0.75%,0)</f>
        <v>108</v>
      </c>
      <c r="AA57" s="21">
        <f>ROUND(R57*12%,0)</f>
        <v>988</v>
      </c>
      <c r="AB57" s="23">
        <f>SUM(X57:AA57)</f>
        <v>1096</v>
      </c>
      <c r="AC57" s="23">
        <f>W57-AB57</f>
        <v>13345</v>
      </c>
      <c r="AD57" s="23">
        <v>13345</v>
      </c>
      <c r="AE57" s="23">
        <f>Q57</f>
        <v>0</v>
      </c>
      <c r="AF57" s="23"/>
      <c r="AG57" s="21" t="s">
        <v>754</v>
      </c>
      <c r="AH57" s="21">
        <v>0</v>
      </c>
      <c r="AJ57" s="71"/>
    </row>
    <row r="58" spans="1:36" s="24" customFormat="1" ht="35.1" customHeight="1">
      <c r="A58" s="21">
        <v>54</v>
      </c>
      <c r="B58" s="32" t="s">
        <v>117</v>
      </c>
      <c r="C58" s="32" t="s">
        <v>202</v>
      </c>
      <c r="D58" s="10">
        <v>33619192345</v>
      </c>
      <c r="E58" s="9" t="s">
        <v>553</v>
      </c>
      <c r="F58" s="21"/>
      <c r="G58" s="21"/>
      <c r="H58" s="21">
        <v>30</v>
      </c>
      <c r="I58" s="21">
        <v>26</v>
      </c>
      <c r="J58" s="21">
        <v>0</v>
      </c>
      <c r="K58" s="21">
        <v>13000</v>
      </c>
      <c r="L58" s="21">
        <v>4050</v>
      </c>
      <c r="M58" s="23">
        <v>1125</v>
      </c>
      <c r="N58" s="21">
        <v>1125</v>
      </c>
      <c r="O58" s="21">
        <v>3500</v>
      </c>
      <c r="P58" s="23">
        <f>SUM(K58:O58)</f>
        <v>22800</v>
      </c>
      <c r="Q58" s="23">
        <f>ROUND(P58/H58*J58,0)</f>
        <v>0</v>
      </c>
      <c r="R58" s="23">
        <f>ROUND(K58/H58*I58,0)</f>
        <v>11267</v>
      </c>
      <c r="S58" s="23">
        <f>ROUND(L58/H58*I58,0)</f>
        <v>3510</v>
      </c>
      <c r="T58" s="23">
        <f>ROUND(M58/H58*I58,0)</f>
        <v>975</v>
      </c>
      <c r="U58" s="23">
        <f>ROUND(N58/H58*I58,0)</f>
        <v>975</v>
      </c>
      <c r="V58" s="23">
        <f>ROUND(O58/H58*I58,0)</f>
        <v>3033</v>
      </c>
      <c r="W58" s="23">
        <f>SUM(R58:V58)</f>
        <v>19760</v>
      </c>
      <c r="X58" s="23"/>
      <c r="Y58" s="23"/>
      <c r="Z58" s="23">
        <f>ROUND(W58*0.75%,0)</f>
        <v>148</v>
      </c>
      <c r="AA58" s="21">
        <f>ROUND(R58*12%,0)</f>
        <v>1352</v>
      </c>
      <c r="AB58" s="23">
        <f>SUM(X58:AA58)</f>
        <v>1500</v>
      </c>
      <c r="AC58" s="23">
        <f>W58-AB58</f>
        <v>18260</v>
      </c>
      <c r="AD58" s="23">
        <v>18260</v>
      </c>
      <c r="AE58" s="23">
        <f>Q58</f>
        <v>0</v>
      </c>
      <c r="AF58" s="23"/>
      <c r="AG58" s="21" t="s">
        <v>754</v>
      </c>
      <c r="AH58" s="21">
        <v>0</v>
      </c>
      <c r="AJ58" s="71"/>
    </row>
    <row r="59" spans="1:36" s="24" customFormat="1" ht="35.1" customHeight="1">
      <c r="A59" s="21">
        <v>55</v>
      </c>
      <c r="B59" s="32" t="s">
        <v>118</v>
      </c>
      <c r="C59" s="32" t="s">
        <v>203</v>
      </c>
      <c r="D59" s="10">
        <v>337401504065</v>
      </c>
      <c r="E59" s="9" t="s">
        <v>554</v>
      </c>
      <c r="F59" s="21"/>
      <c r="G59" s="21"/>
      <c r="H59" s="21">
        <v>30</v>
      </c>
      <c r="I59" s="21">
        <v>30</v>
      </c>
      <c r="J59" s="21">
        <v>6</v>
      </c>
      <c r="K59" s="21">
        <v>13000</v>
      </c>
      <c r="L59" s="21">
        <v>4050</v>
      </c>
      <c r="M59" s="23">
        <v>1125</v>
      </c>
      <c r="N59" s="21">
        <v>1125</v>
      </c>
      <c r="O59" s="21">
        <v>3500</v>
      </c>
      <c r="P59" s="23">
        <f>SUM(K59:O59)</f>
        <v>22800</v>
      </c>
      <c r="Q59" s="23">
        <f>ROUND(P59/H59*J59,0)</f>
        <v>4560</v>
      </c>
      <c r="R59" s="23">
        <f>ROUND(K59/H59*I59,0)</f>
        <v>13000</v>
      </c>
      <c r="S59" s="23">
        <f>ROUND(L59/H59*I59,0)</f>
        <v>4050</v>
      </c>
      <c r="T59" s="23">
        <f>ROUND(M59/H59*I59,0)</f>
        <v>1125</v>
      </c>
      <c r="U59" s="23">
        <f>ROUND(N59/H59*I59,0)</f>
        <v>1125</v>
      </c>
      <c r="V59" s="23">
        <f>ROUND(O59/H59*I59,0)</f>
        <v>3500</v>
      </c>
      <c r="W59" s="23">
        <f>SUM(R59:V59)</f>
        <v>22800</v>
      </c>
      <c r="X59" s="23"/>
      <c r="Y59" s="23"/>
      <c r="Z59" s="23">
        <f>ROUND(W59*0.75%,0)</f>
        <v>171</v>
      </c>
      <c r="AA59" s="21">
        <f>ROUND(R59*12%,0)</f>
        <v>1560</v>
      </c>
      <c r="AB59" s="23">
        <f>SUM(X59:AA59)</f>
        <v>1731</v>
      </c>
      <c r="AC59" s="23">
        <f>W59-AB59</f>
        <v>21069</v>
      </c>
      <c r="AD59" s="23">
        <v>21069</v>
      </c>
      <c r="AE59" s="23">
        <f>Q59</f>
        <v>4560</v>
      </c>
      <c r="AF59" s="23"/>
      <c r="AG59" s="21" t="s">
        <v>733</v>
      </c>
      <c r="AH59" s="21">
        <v>4560</v>
      </c>
    </row>
    <row r="60" spans="1:36" s="24" customFormat="1" ht="35.1" customHeight="1">
      <c r="A60" s="21">
        <v>56</v>
      </c>
      <c r="B60" s="32" t="s">
        <v>119</v>
      </c>
      <c r="C60" s="32" t="s">
        <v>204</v>
      </c>
      <c r="D60" s="10">
        <v>732201500451</v>
      </c>
      <c r="E60" s="9" t="s">
        <v>60</v>
      </c>
      <c r="F60" s="21"/>
      <c r="G60" s="21"/>
      <c r="H60" s="21">
        <v>30</v>
      </c>
      <c r="I60" s="21">
        <v>21</v>
      </c>
      <c r="J60" s="21">
        <v>1</v>
      </c>
      <c r="K60" s="21">
        <v>13000</v>
      </c>
      <c r="L60" s="21">
        <v>4050</v>
      </c>
      <c r="M60" s="23">
        <v>1125</v>
      </c>
      <c r="N60" s="21">
        <v>1125</v>
      </c>
      <c r="O60" s="21">
        <v>3500</v>
      </c>
      <c r="P60" s="23">
        <f>SUM(K60:O60)</f>
        <v>22800</v>
      </c>
      <c r="Q60" s="23">
        <f>ROUND(P60/H60*J60,0)</f>
        <v>760</v>
      </c>
      <c r="R60" s="23">
        <f>ROUND(K60/H60*I60,0)</f>
        <v>9100</v>
      </c>
      <c r="S60" s="23">
        <f>ROUND(L60/H60*I60,0)</f>
        <v>2835</v>
      </c>
      <c r="T60" s="23">
        <f>ROUND(M60/H60*I60,0)</f>
        <v>788</v>
      </c>
      <c r="U60" s="23">
        <f>ROUND(N60/H60*I60,0)</f>
        <v>788</v>
      </c>
      <c r="V60" s="23">
        <f>ROUND(O60/H60*I60,0)</f>
        <v>2450</v>
      </c>
      <c r="W60" s="23">
        <f>SUM(R60:V60)</f>
        <v>15961</v>
      </c>
      <c r="X60" s="23"/>
      <c r="Y60" s="23"/>
      <c r="Z60" s="23">
        <f>ROUND(W60*0.75%,0)</f>
        <v>120</v>
      </c>
      <c r="AA60" s="21">
        <f>ROUND(R60*12%,0)</f>
        <v>1092</v>
      </c>
      <c r="AB60" s="23">
        <f>SUM(X60:AA60)</f>
        <v>1212</v>
      </c>
      <c r="AC60" s="23">
        <f>W60-AB60</f>
        <v>14749</v>
      </c>
      <c r="AD60" s="23">
        <v>14749</v>
      </c>
      <c r="AE60" s="23">
        <f>Q60</f>
        <v>760</v>
      </c>
      <c r="AF60" s="23"/>
      <c r="AG60" s="21" t="s">
        <v>733</v>
      </c>
      <c r="AH60" s="21">
        <v>760</v>
      </c>
    </row>
    <row r="61" spans="1:36" s="24" customFormat="1" ht="35.1" customHeight="1">
      <c r="A61" s="21">
        <v>57</v>
      </c>
      <c r="B61" s="32" t="s">
        <v>120</v>
      </c>
      <c r="C61" s="32" t="s">
        <v>205</v>
      </c>
      <c r="D61" s="10">
        <v>235501506001</v>
      </c>
      <c r="E61" s="9" t="s">
        <v>449</v>
      </c>
      <c r="F61" s="21"/>
      <c r="G61" s="21"/>
      <c r="H61" s="21">
        <v>30</v>
      </c>
      <c r="I61" s="21">
        <v>24</v>
      </c>
      <c r="J61" s="21">
        <v>0</v>
      </c>
      <c r="K61" s="21">
        <v>13000</v>
      </c>
      <c r="L61" s="21">
        <v>4050</v>
      </c>
      <c r="M61" s="23">
        <v>1125</v>
      </c>
      <c r="N61" s="21">
        <v>1125</v>
      </c>
      <c r="O61" s="21">
        <v>3500</v>
      </c>
      <c r="P61" s="23">
        <f>SUM(K61:O61)</f>
        <v>22800</v>
      </c>
      <c r="Q61" s="23">
        <f>ROUND(P61/H61*J61,0)</f>
        <v>0</v>
      </c>
      <c r="R61" s="23">
        <f>ROUND(K61/H61*I61,0)</f>
        <v>10400</v>
      </c>
      <c r="S61" s="23">
        <f>ROUND(L61/H61*I61,0)</f>
        <v>3240</v>
      </c>
      <c r="T61" s="23">
        <f>ROUND(M61/H61*I61,0)</f>
        <v>900</v>
      </c>
      <c r="U61" s="23">
        <f>ROUND(N61/H61*I61,0)</f>
        <v>900</v>
      </c>
      <c r="V61" s="23">
        <f>ROUND(O61/H61*I61,0)</f>
        <v>2800</v>
      </c>
      <c r="W61" s="23">
        <f>SUM(R61:V61)</f>
        <v>18240</v>
      </c>
      <c r="X61" s="23"/>
      <c r="Y61" s="23"/>
      <c r="Z61" s="23">
        <f>ROUND(W61*0.75%,0)</f>
        <v>137</v>
      </c>
      <c r="AA61" s="21">
        <f>ROUND(R61*12%,0)</f>
        <v>1248</v>
      </c>
      <c r="AB61" s="23">
        <f>SUM(X61:AA61)</f>
        <v>1385</v>
      </c>
      <c r="AC61" s="23">
        <f>W61-AB61</f>
        <v>16855</v>
      </c>
      <c r="AD61" s="23">
        <v>16855</v>
      </c>
      <c r="AE61" s="23">
        <f>Q61</f>
        <v>0</v>
      </c>
      <c r="AF61" s="23"/>
      <c r="AG61" s="21" t="s">
        <v>733</v>
      </c>
      <c r="AH61" s="21">
        <v>0</v>
      </c>
    </row>
    <row r="62" spans="1:36" s="24" customFormat="1" ht="35.1" customHeight="1">
      <c r="A62" s="21">
        <v>58</v>
      </c>
      <c r="B62" s="32" t="s">
        <v>121</v>
      </c>
      <c r="C62" s="32" t="s">
        <v>206</v>
      </c>
      <c r="D62" s="10">
        <v>732201500438</v>
      </c>
      <c r="E62" s="9" t="s">
        <v>60</v>
      </c>
      <c r="F62" s="21"/>
      <c r="G62" s="21"/>
      <c r="H62" s="21">
        <v>30</v>
      </c>
      <c r="I62" s="21">
        <v>29</v>
      </c>
      <c r="J62" s="21">
        <v>0</v>
      </c>
      <c r="K62" s="21">
        <v>13000</v>
      </c>
      <c r="L62" s="21">
        <v>4050</v>
      </c>
      <c r="M62" s="23">
        <v>1125</v>
      </c>
      <c r="N62" s="21">
        <v>1125</v>
      </c>
      <c r="O62" s="21">
        <v>3500</v>
      </c>
      <c r="P62" s="23">
        <f>SUM(K62:O62)</f>
        <v>22800</v>
      </c>
      <c r="Q62" s="23">
        <f>ROUND(P62/H62*J62,0)</f>
        <v>0</v>
      </c>
      <c r="R62" s="23">
        <f>ROUND(K62/H62*I62,0)</f>
        <v>12567</v>
      </c>
      <c r="S62" s="23">
        <f>ROUND(L62/H62*I62,0)</f>
        <v>3915</v>
      </c>
      <c r="T62" s="23">
        <f>ROUND(M62/H62*I62,0)</f>
        <v>1088</v>
      </c>
      <c r="U62" s="23">
        <f>ROUND(N62/H62*I62,0)</f>
        <v>1088</v>
      </c>
      <c r="V62" s="23">
        <f>ROUND(O62/H62*I62,0)</f>
        <v>3383</v>
      </c>
      <c r="W62" s="23">
        <f>SUM(R62:V62)</f>
        <v>22041</v>
      </c>
      <c r="X62" s="23"/>
      <c r="Y62" s="23"/>
      <c r="Z62" s="23">
        <f>ROUND(W62*0.75%,0)</f>
        <v>165</v>
      </c>
      <c r="AA62" s="21">
        <f>ROUND(R62*12%,0)</f>
        <v>1508</v>
      </c>
      <c r="AB62" s="23">
        <f>SUM(X62:AA62)</f>
        <v>1673</v>
      </c>
      <c r="AC62" s="23">
        <f>W62-AB62</f>
        <v>20368</v>
      </c>
      <c r="AD62" s="23">
        <v>20368</v>
      </c>
      <c r="AE62" s="23">
        <f>Q62</f>
        <v>0</v>
      </c>
      <c r="AF62" s="23"/>
      <c r="AG62" s="21" t="s">
        <v>733</v>
      </c>
      <c r="AH62" s="21">
        <v>0</v>
      </c>
    </row>
    <row r="63" spans="1:36" s="24" customFormat="1" ht="35.1" customHeight="1">
      <c r="A63" s="21">
        <v>59</v>
      </c>
      <c r="B63" s="32" t="s">
        <v>122</v>
      </c>
      <c r="C63" s="32" t="s">
        <v>207</v>
      </c>
      <c r="D63" s="10">
        <v>235501506068</v>
      </c>
      <c r="E63" s="9" t="s">
        <v>449</v>
      </c>
      <c r="F63" s="21"/>
      <c r="G63" s="21"/>
      <c r="H63" s="21">
        <v>30</v>
      </c>
      <c r="I63" s="21">
        <v>19</v>
      </c>
      <c r="J63" s="21">
        <v>1</v>
      </c>
      <c r="K63" s="21">
        <v>13000</v>
      </c>
      <c r="L63" s="21">
        <v>4050</v>
      </c>
      <c r="M63" s="23">
        <v>1125</v>
      </c>
      <c r="N63" s="21">
        <v>1125</v>
      </c>
      <c r="O63" s="21">
        <v>3500</v>
      </c>
      <c r="P63" s="23">
        <f>SUM(K63:O63)</f>
        <v>22800</v>
      </c>
      <c r="Q63" s="23">
        <f>ROUND(P63/H63*J63,0)</f>
        <v>760</v>
      </c>
      <c r="R63" s="23">
        <f>ROUND(K63/H63*I63,0)</f>
        <v>8233</v>
      </c>
      <c r="S63" s="23">
        <f>ROUND(L63/H63*I63,0)</f>
        <v>2565</v>
      </c>
      <c r="T63" s="23">
        <f>ROUND(M63/H63*I63,0)</f>
        <v>713</v>
      </c>
      <c r="U63" s="23">
        <f>ROUND(N63/H63*I63,0)</f>
        <v>713</v>
      </c>
      <c r="V63" s="23">
        <f>ROUND(O63/H63*I63,0)</f>
        <v>2217</v>
      </c>
      <c r="W63" s="23">
        <f>SUM(R63:V63)</f>
        <v>14441</v>
      </c>
      <c r="X63" s="23"/>
      <c r="Y63" s="23"/>
      <c r="Z63" s="23">
        <f>ROUND(W63*0.75%,0)</f>
        <v>108</v>
      </c>
      <c r="AA63" s="21">
        <f>ROUND(R63*12%,0)</f>
        <v>988</v>
      </c>
      <c r="AB63" s="23">
        <f>SUM(X63:AA63)</f>
        <v>1096</v>
      </c>
      <c r="AC63" s="23">
        <f>W63-AB63</f>
        <v>13345</v>
      </c>
      <c r="AD63" s="23">
        <v>13345</v>
      </c>
      <c r="AE63" s="23">
        <f>Q63</f>
        <v>760</v>
      </c>
      <c r="AF63" s="23"/>
      <c r="AG63" s="21" t="s">
        <v>733</v>
      </c>
      <c r="AH63" s="21">
        <v>760</v>
      </c>
    </row>
    <row r="64" spans="1:36" s="24" customFormat="1" ht="35.1" customHeight="1">
      <c r="A64" s="21">
        <v>60</v>
      </c>
      <c r="B64" s="32" t="s">
        <v>123</v>
      </c>
      <c r="C64" s="32" t="s">
        <v>208</v>
      </c>
      <c r="D64" s="10">
        <v>337401503867</v>
      </c>
      <c r="E64" s="9" t="s">
        <v>554</v>
      </c>
      <c r="F64" s="21"/>
      <c r="G64" s="21"/>
      <c r="H64" s="21">
        <v>30</v>
      </c>
      <c r="I64" s="21">
        <v>25</v>
      </c>
      <c r="J64" s="21">
        <v>0</v>
      </c>
      <c r="K64" s="21">
        <v>13000</v>
      </c>
      <c r="L64" s="21">
        <v>4050</v>
      </c>
      <c r="M64" s="23">
        <v>1125</v>
      </c>
      <c r="N64" s="21">
        <v>1125</v>
      </c>
      <c r="O64" s="21">
        <v>3500</v>
      </c>
      <c r="P64" s="23">
        <f>SUM(K64:O64)</f>
        <v>22800</v>
      </c>
      <c r="Q64" s="23">
        <f>ROUND(P64/H64*J64,0)</f>
        <v>0</v>
      </c>
      <c r="R64" s="23">
        <f>ROUND(K64/H64*I64,0)</f>
        <v>10833</v>
      </c>
      <c r="S64" s="23">
        <f>ROUND(L64/H64*I64,0)</f>
        <v>3375</v>
      </c>
      <c r="T64" s="23">
        <f>ROUND(M64/H64*I64,0)</f>
        <v>938</v>
      </c>
      <c r="U64" s="23">
        <f>ROUND(N64/H64*I64,0)</f>
        <v>938</v>
      </c>
      <c r="V64" s="23">
        <f>ROUND(O64/H64*I64,0)</f>
        <v>2917</v>
      </c>
      <c r="W64" s="23">
        <f>SUM(R64:V64)</f>
        <v>19001</v>
      </c>
      <c r="X64" s="23"/>
      <c r="Y64" s="23"/>
      <c r="Z64" s="23">
        <f>ROUND(W64*0.75%,0)</f>
        <v>143</v>
      </c>
      <c r="AA64" s="21">
        <f>ROUND(R64*12%,0)</f>
        <v>1300</v>
      </c>
      <c r="AB64" s="23">
        <f>SUM(X64:AA64)</f>
        <v>1443</v>
      </c>
      <c r="AC64" s="23">
        <f>W64-AB64</f>
        <v>17558</v>
      </c>
      <c r="AD64" s="23">
        <v>17558</v>
      </c>
      <c r="AE64" s="23">
        <f>Q64</f>
        <v>0</v>
      </c>
      <c r="AF64" s="23"/>
      <c r="AG64" s="21" t="s">
        <v>733</v>
      </c>
      <c r="AH64" s="21">
        <v>0</v>
      </c>
    </row>
    <row r="65" spans="1:36" s="24" customFormat="1" ht="35.1" customHeight="1">
      <c r="A65" s="21">
        <v>61</v>
      </c>
      <c r="B65" s="32" t="s">
        <v>124</v>
      </c>
      <c r="C65" s="32" t="s">
        <v>209</v>
      </c>
      <c r="D65" s="10" t="s">
        <v>513</v>
      </c>
      <c r="E65" s="9" t="s">
        <v>555</v>
      </c>
      <c r="F65" s="21"/>
      <c r="G65" s="21"/>
      <c r="H65" s="21">
        <v>30</v>
      </c>
      <c r="I65" s="21">
        <v>7</v>
      </c>
      <c r="J65" s="21">
        <v>0</v>
      </c>
      <c r="K65" s="21">
        <v>13000</v>
      </c>
      <c r="L65" s="21">
        <v>4050</v>
      </c>
      <c r="M65" s="23">
        <v>1125</v>
      </c>
      <c r="N65" s="21">
        <v>1125</v>
      </c>
      <c r="O65" s="21">
        <v>3500</v>
      </c>
      <c r="P65" s="23">
        <f>SUM(K65:O65)</f>
        <v>22800</v>
      </c>
      <c r="Q65" s="23">
        <f>ROUND(P65/H65*J65,0)</f>
        <v>0</v>
      </c>
      <c r="R65" s="23">
        <f>ROUND(K65/H65*I65,0)</f>
        <v>3033</v>
      </c>
      <c r="S65" s="23">
        <f>ROUND(L65/H65*I65,0)</f>
        <v>945</v>
      </c>
      <c r="T65" s="23">
        <f>ROUND(M65/H65*I65,0)</f>
        <v>263</v>
      </c>
      <c r="U65" s="23">
        <f>ROUND(N65/H65*I65,0)</f>
        <v>263</v>
      </c>
      <c r="V65" s="23">
        <f>ROUND(O65/H65*I65,0)</f>
        <v>817</v>
      </c>
      <c r="W65" s="23">
        <f>SUM(R65:V65)</f>
        <v>5321</v>
      </c>
      <c r="X65" s="23"/>
      <c r="Y65" s="23"/>
      <c r="Z65" s="23">
        <f>ROUND(W65*0.75%,0)</f>
        <v>40</v>
      </c>
      <c r="AA65" s="21">
        <f>ROUND(R65*12%,0)</f>
        <v>364</v>
      </c>
      <c r="AB65" s="23">
        <f>SUM(X65:AA65)</f>
        <v>404</v>
      </c>
      <c r="AC65" s="23">
        <f>W65-AB65</f>
        <v>4917</v>
      </c>
      <c r="AD65" s="23">
        <v>4917</v>
      </c>
      <c r="AE65" s="23">
        <f>Q65</f>
        <v>0</v>
      </c>
      <c r="AF65" s="23"/>
      <c r="AG65" s="21" t="s">
        <v>754</v>
      </c>
      <c r="AH65" s="21">
        <v>0</v>
      </c>
      <c r="AJ65" s="71"/>
    </row>
    <row r="66" spans="1:36" s="24" customFormat="1" ht="35.1" customHeight="1">
      <c r="A66" s="21">
        <v>62</v>
      </c>
      <c r="B66" s="32" t="s">
        <v>125</v>
      </c>
      <c r="C66" s="32" t="s">
        <v>210</v>
      </c>
      <c r="D66" s="10" t="s">
        <v>514</v>
      </c>
      <c r="E66" s="9" t="s">
        <v>555</v>
      </c>
      <c r="F66" s="21"/>
      <c r="G66" s="21"/>
      <c r="H66" s="21">
        <v>30</v>
      </c>
      <c r="I66" s="21">
        <v>30</v>
      </c>
      <c r="J66" s="21">
        <v>1</v>
      </c>
      <c r="K66" s="21">
        <v>13000</v>
      </c>
      <c r="L66" s="21">
        <v>4050</v>
      </c>
      <c r="M66" s="23">
        <v>1125</v>
      </c>
      <c r="N66" s="21">
        <v>1125</v>
      </c>
      <c r="O66" s="21">
        <v>3500</v>
      </c>
      <c r="P66" s="23">
        <f>SUM(K66:O66)</f>
        <v>22800</v>
      </c>
      <c r="Q66" s="23">
        <f>ROUND(P66/H66*J66,0)</f>
        <v>760</v>
      </c>
      <c r="R66" s="23">
        <f>ROUND(K66/H66*I66,0)</f>
        <v>13000</v>
      </c>
      <c r="S66" s="23">
        <f>ROUND(L66/H66*I66,0)</f>
        <v>4050</v>
      </c>
      <c r="T66" s="23">
        <f>ROUND(M66/H66*I66,0)</f>
        <v>1125</v>
      </c>
      <c r="U66" s="23">
        <f>ROUND(N66/H66*I66,0)</f>
        <v>1125</v>
      </c>
      <c r="V66" s="23">
        <f>ROUND(O66/H66*I66,0)</f>
        <v>3500</v>
      </c>
      <c r="W66" s="23">
        <f>SUM(R66:V66)</f>
        <v>22800</v>
      </c>
      <c r="X66" s="23"/>
      <c r="Y66" s="23"/>
      <c r="Z66" s="23">
        <f>ROUND(W66*0.75%,0)</f>
        <v>171</v>
      </c>
      <c r="AA66" s="21">
        <f>ROUND(R66*12%,0)</f>
        <v>1560</v>
      </c>
      <c r="AB66" s="23">
        <f>SUM(X66:AA66)</f>
        <v>1731</v>
      </c>
      <c r="AC66" s="23">
        <f>W66-AB66</f>
        <v>21069</v>
      </c>
      <c r="AD66" s="23">
        <v>21069</v>
      </c>
      <c r="AE66" s="23">
        <f>Q66</f>
        <v>760</v>
      </c>
      <c r="AF66" s="23"/>
      <c r="AG66" s="21" t="s">
        <v>754</v>
      </c>
      <c r="AH66" s="21">
        <v>760</v>
      </c>
      <c r="AJ66" s="71"/>
    </row>
    <row r="67" spans="1:36" s="24" customFormat="1" ht="35.1" customHeight="1">
      <c r="A67" s="21">
        <v>63</v>
      </c>
      <c r="B67" s="32" t="s">
        <v>126</v>
      </c>
      <c r="C67" s="32" t="s">
        <v>211</v>
      </c>
      <c r="D67" s="10" t="s">
        <v>515</v>
      </c>
      <c r="E67" s="9" t="s">
        <v>449</v>
      </c>
      <c r="F67" s="21"/>
      <c r="G67" s="21"/>
      <c r="H67" s="21">
        <v>30</v>
      </c>
      <c r="I67" s="21">
        <v>25</v>
      </c>
      <c r="J67" s="21">
        <v>0</v>
      </c>
      <c r="K67" s="21">
        <v>13000</v>
      </c>
      <c r="L67" s="21">
        <v>4050</v>
      </c>
      <c r="M67" s="23">
        <v>1125</v>
      </c>
      <c r="N67" s="21">
        <v>1125</v>
      </c>
      <c r="O67" s="21">
        <v>3500</v>
      </c>
      <c r="P67" s="23">
        <f>SUM(K67:O67)</f>
        <v>22800</v>
      </c>
      <c r="Q67" s="23">
        <f>ROUND(P67/H67*J67,0)</f>
        <v>0</v>
      </c>
      <c r="R67" s="23">
        <f>ROUND(K67/H67*I67,0)</f>
        <v>10833</v>
      </c>
      <c r="S67" s="23">
        <f>ROUND(L67/H67*I67,0)</f>
        <v>3375</v>
      </c>
      <c r="T67" s="23">
        <f>ROUND(M67/H67*I67,0)</f>
        <v>938</v>
      </c>
      <c r="U67" s="23">
        <f>ROUND(N67/H67*I67,0)</f>
        <v>938</v>
      </c>
      <c r="V67" s="23">
        <f>ROUND(O67/H67*I67,0)</f>
        <v>2917</v>
      </c>
      <c r="W67" s="23">
        <f>SUM(R67:V67)</f>
        <v>19001</v>
      </c>
      <c r="X67" s="23"/>
      <c r="Y67" s="23"/>
      <c r="Z67" s="23">
        <f>ROUND(W67*0.75%,0)</f>
        <v>143</v>
      </c>
      <c r="AA67" s="21">
        <f>ROUND(R67*12%,0)</f>
        <v>1300</v>
      </c>
      <c r="AB67" s="23">
        <f>SUM(X67:AA67)</f>
        <v>1443</v>
      </c>
      <c r="AC67" s="23">
        <f>W67-AB67</f>
        <v>17558</v>
      </c>
      <c r="AD67" s="23">
        <v>17558</v>
      </c>
      <c r="AE67" s="23">
        <f>Q67</f>
        <v>0</v>
      </c>
      <c r="AF67" s="23"/>
      <c r="AG67" s="21" t="s">
        <v>733</v>
      </c>
      <c r="AH67" s="21">
        <v>0</v>
      </c>
    </row>
    <row r="68" spans="1:36" s="24" customFormat="1" ht="35.1" customHeight="1">
      <c r="A68" s="21">
        <v>64</v>
      </c>
      <c r="B68" s="32" t="s">
        <v>127</v>
      </c>
      <c r="C68" s="32" t="s">
        <v>212</v>
      </c>
      <c r="D68" s="10" t="s">
        <v>516</v>
      </c>
      <c r="E68" s="9" t="s">
        <v>449</v>
      </c>
      <c r="F68" s="21"/>
      <c r="G68" s="21"/>
      <c r="H68" s="21">
        <v>30</v>
      </c>
      <c r="I68" s="21">
        <v>19</v>
      </c>
      <c r="J68" s="21">
        <v>0</v>
      </c>
      <c r="K68" s="21">
        <v>13000</v>
      </c>
      <c r="L68" s="21">
        <v>4050</v>
      </c>
      <c r="M68" s="23">
        <v>1125</v>
      </c>
      <c r="N68" s="21">
        <v>1125</v>
      </c>
      <c r="O68" s="21">
        <v>3500</v>
      </c>
      <c r="P68" s="23">
        <f>SUM(K68:O68)</f>
        <v>22800</v>
      </c>
      <c r="Q68" s="23">
        <f>ROUND(P68/H68*J68,0)</f>
        <v>0</v>
      </c>
      <c r="R68" s="23">
        <f>ROUND(K68/H68*I68,0)</f>
        <v>8233</v>
      </c>
      <c r="S68" s="23">
        <f>ROUND(L68/H68*I68,0)</f>
        <v>2565</v>
      </c>
      <c r="T68" s="23">
        <f>ROUND(M68/H68*I68,0)</f>
        <v>713</v>
      </c>
      <c r="U68" s="23">
        <f>ROUND(N68/H68*I68,0)</f>
        <v>713</v>
      </c>
      <c r="V68" s="23">
        <f>ROUND(O68/H68*I68,0)</f>
        <v>2217</v>
      </c>
      <c r="W68" s="23">
        <f>SUM(R68:V68)</f>
        <v>14441</v>
      </c>
      <c r="X68" s="23"/>
      <c r="Y68" s="23"/>
      <c r="Z68" s="23">
        <f>ROUND(W68*0.75%,0)</f>
        <v>108</v>
      </c>
      <c r="AA68" s="21">
        <f>ROUND(R68*12%,0)</f>
        <v>988</v>
      </c>
      <c r="AB68" s="23">
        <f>SUM(X68:AA68)</f>
        <v>1096</v>
      </c>
      <c r="AC68" s="23">
        <f>W68-AB68</f>
        <v>13345</v>
      </c>
      <c r="AD68" s="23">
        <v>13345</v>
      </c>
      <c r="AE68" s="23">
        <f>Q68</f>
        <v>0</v>
      </c>
      <c r="AF68" s="23"/>
      <c r="AG68" s="21" t="s">
        <v>733</v>
      </c>
      <c r="AH68" s="21">
        <v>0</v>
      </c>
    </row>
    <row r="69" spans="1:36" s="24" customFormat="1" ht="35.1" customHeight="1">
      <c r="A69" s="21">
        <v>65</v>
      </c>
      <c r="B69" s="32" t="s">
        <v>128</v>
      </c>
      <c r="C69" s="32" t="s">
        <v>213</v>
      </c>
      <c r="D69" s="10">
        <v>732201500458</v>
      </c>
      <c r="E69" s="9" t="s">
        <v>60</v>
      </c>
      <c r="F69" s="21"/>
      <c r="G69" s="21"/>
      <c r="H69" s="21">
        <v>30</v>
      </c>
      <c r="I69" s="21">
        <v>27</v>
      </c>
      <c r="J69" s="21">
        <v>1</v>
      </c>
      <c r="K69" s="21">
        <v>13000</v>
      </c>
      <c r="L69" s="21">
        <v>4050</v>
      </c>
      <c r="M69" s="23">
        <v>1125</v>
      </c>
      <c r="N69" s="21">
        <v>1125</v>
      </c>
      <c r="O69" s="21">
        <v>3500</v>
      </c>
      <c r="P69" s="23">
        <f>SUM(K69:O69)</f>
        <v>22800</v>
      </c>
      <c r="Q69" s="23">
        <f>ROUND(P69/H69*J69,0)</f>
        <v>760</v>
      </c>
      <c r="R69" s="23">
        <f>ROUND(K69/H69*I69,0)</f>
        <v>11700</v>
      </c>
      <c r="S69" s="23">
        <f>ROUND(L69/H69*I69,0)</f>
        <v>3645</v>
      </c>
      <c r="T69" s="23">
        <f>ROUND(M69/H69*I69,0)</f>
        <v>1013</v>
      </c>
      <c r="U69" s="23">
        <f>ROUND(N69/H69*I69,0)</f>
        <v>1013</v>
      </c>
      <c r="V69" s="23">
        <f>ROUND(O69/H69*I69,0)</f>
        <v>3150</v>
      </c>
      <c r="W69" s="23">
        <f>SUM(R69:V69)</f>
        <v>20521</v>
      </c>
      <c r="X69" s="23"/>
      <c r="Y69" s="23"/>
      <c r="Z69" s="23">
        <f>ROUND(W69*0.75%,0)</f>
        <v>154</v>
      </c>
      <c r="AA69" s="21">
        <f>ROUND(R69*12%,0)</f>
        <v>1404</v>
      </c>
      <c r="AB69" s="23">
        <f>SUM(X69:AA69)</f>
        <v>1558</v>
      </c>
      <c r="AC69" s="23">
        <f>W69-AB69</f>
        <v>18963</v>
      </c>
      <c r="AD69" s="23">
        <v>18963</v>
      </c>
      <c r="AE69" s="23">
        <f>Q69</f>
        <v>760</v>
      </c>
      <c r="AF69" s="23"/>
      <c r="AG69" s="21" t="s">
        <v>733</v>
      </c>
      <c r="AH69" s="21">
        <v>760</v>
      </c>
    </row>
    <row r="70" spans="1:36" s="24" customFormat="1" ht="35.1" customHeight="1">
      <c r="A70" s="21">
        <v>66</v>
      </c>
      <c r="B70" s="32" t="s">
        <v>129</v>
      </c>
      <c r="C70" s="32" t="s">
        <v>214</v>
      </c>
      <c r="D70" s="10" t="s">
        <v>517</v>
      </c>
      <c r="E70" s="9" t="s">
        <v>556</v>
      </c>
      <c r="F70" s="21"/>
      <c r="G70" s="21"/>
      <c r="H70" s="21">
        <v>30</v>
      </c>
      <c r="I70" s="21">
        <v>27</v>
      </c>
      <c r="J70" s="21">
        <v>0</v>
      </c>
      <c r="K70" s="21">
        <v>13000</v>
      </c>
      <c r="L70" s="21">
        <v>4050</v>
      </c>
      <c r="M70" s="23">
        <v>1125</v>
      </c>
      <c r="N70" s="21">
        <v>1125</v>
      </c>
      <c r="O70" s="21">
        <v>3500</v>
      </c>
      <c r="P70" s="23">
        <f>SUM(K70:O70)</f>
        <v>22800</v>
      </c>
      <c r="Q70" s="23">
        <f>ROUND(P70/H70*J70,0)</f>
        <v>0</v>
      </c>
      <c r="R70" s="23">
        <f>ROUND(K70/H70*I70,0)</f>
        <v>11700</v>
      </c>
      <c r="S70" s="23">
        <f>ROUND(L70/H70*I70,0)</f>
        <v>3645</v>
      </c>
      <c r="T70" s="23">
        <f>ROUND(M70/H70*I70,0)</f>
        <v>1013</v>
      </c>
      <c r="U70" s="23">
        <f>ROUND(N70/H70*I70,0)</f>
        <v>1013</v>
      </c>
      <c r="V70" s="23">
        <f>ROUND(O70/H70*I70,0)</f>
        <v>3150</v>
      </c>
      <c r="W70" s="23">
        <f>SUM(R70:V70)</f>
        <v>20521</v>
      </c>
      <c r="X70" s="23"/>
      <c r="Y70" s="23"/>
      <c r="Z70" s="23">
        <f>ROUND(W70*0.75%,0)</f>
        <v>154</v>
      </c>
      <c r="AA70" s="21">
        <f>ROUND(R70*12%,0)</f>
        <v>1404</v>
      </c>
      <c r="AB70" s="23">
        <f>SUM(X70:AA70)</f>
        <v>1558</v>
      </c>
      <c r="AC70" s="23">
        <f>W70-AB70</f>
        <v>18963</v>
      </c>
      <c r="AD70" s="23">
        <v>18963</v>
      </c>
      <c r="AE70" s="23">
        <f>Q70</f>
        <v>0</v>
      </c>
      <c r="AF70" s="23"/>
      <c r="AG70" s="21" t="s">
        <v>754</v>
      </c>
      <c r="AH70" s="21">
        <v>0</v>
      </c>
      <c r="AJ70" s="71"/>
    </row>
    <row r="71" spans="1:36" s="24" customFormat="1" ht="35.1" customHeight="1">
      <c r="A71" s="21">
        <v>67</v>
      </c>
      <c r="B71" s="32" t="s">
        <v>130</v>
      </c>
      <c r="C71" s="32" t="s">
        <v>215</v>
      </c>
      <c r="D71" s="10" t="s">
        <v>518</v>
      </c>
      <c r="E71" s="9" t="s">
        <v>557</v>
      </c>
      <c r="F71" s="21"/>
      <c r="G71" s="21"/>
      <c r="H71" s="21">
        <v>30</v>
      </c>
      <c r="I71" s="21">
        <v>18</v>
      </c>
      <c r="J71" s="21">
        <v>0</v>
      </c>
      <c r="K71" s="21">
        <v>13000</v>
      </c>
      <c r="L71" s="21">
        <v>4050</v>
      </c>
      <c r="M71" s="23">
        <v>1125</v>
      </c>
      <c r="N71" s="21">
        <v>1125</v>
      </c>
      <c r="O71" s="21">
        <v>3500</v>
      </c>
      <c r="P71" s="23">
        <f>SUM(K71:O71)</f>
        <v>22800</v>
      </c>
      <c r="Q71" s="23">
        <f>ROUND(P71/H71*J71,0)</f>
        <v>0</v>
      </c>
      <c r="R71" s="23">
        <f>ROUND(K71/H71*I71,0)</f>
        <v>7800</v>
      </c>
      <c r="S71" s="23">
        <f>ROUND(L71/H71*I71,0)</f>
        <v>2430</v>
      </c>
      <c r="T71" s="23">
        <f>ROUND(M71/H71*I71,0)</f>
        <v>675</v>
      </c>
      <c r="U71" s="23">
        <f>ROUND(N71/H71*I71,0)</f>
        <v>675</v>
      </c>
      <c r="V71" s="23">
        <f>ROUND(O71/H71*I71,0)</f>
        <v>2100</v>
      </c>
      <c r="W71" s="23">
        <f>SUM(R71:V71)</f>
        <v>13680</v>
      </c>
      <c r="X71" s="23"/>
      <c r="Y71" s="23"/>
      <c r="Z71" s="23">
        <f>ROUND(W71*0.75%,0)</f>
        <v>103</v>
      </c>
      <c r="AA71" s="21">
        <f>ROUND(R71*12%,0)</f>
        <v>936</v>
      </c>
      <c r="AB71" s="23">
        <f>SUM(X71:AA71)</f>
        <v>1039</v>
      </c>
      <c r="AC71" s="23">
        <f>W71-AB71</f>
        <v>12641</v>
      </c>
      <c r="AD71" s="23">
        <v>12641</v>
      </c>
      <c r="AE71" s="23">
        <f>Q71</f>
        <v>0</v>
      </c>
      <c r="AF71" s="23"/>
      <c r="AG71" s="21" t="s">
        <v>733</v>
      </c>
      <c r="AH71" s="21">
        <v>0</v>
      </c>
    </row>
    <row r="72" spans="1:36" s="24" customFormat="1" ht="35.1" customHeight="1">
      <c r="A72" s="21">
        <v>68</v>
      </c>
      <c r="B72" s="32" t="s">
        <v>461</v>
      </c>
      <c r="C72" s="32" t="s">
        <v>466</v>
      </c>
      <c r="D72" s="10" t="s">
        <v>685</v>
      </c>
      <c r="E72" s="9" t="s">
        <v>60</v>
      </c>
      <c r="F72" s="21"/>
      <c r="G72" s="21"/>
      <c r="H72" s="21">
        <v>30</v>
      </c>
      <c r="I72" s="21">
        <v>5</v>
      </c>
      <c r="J72" s="21">
        <v>0</v>
      </c>
      <c r="K72" s="21">
        <v>13000</v>
      </c>
      <c r="L72" s="21">
        <v>4050</v>
      </c>
      <c r="M72" s="23">
        <v>1125</v>
      </c>
      <c r="N72" s="21">
        <v>1125</v>
      </c>
      <c r="O72" s="21">
        <v>3500</v>
      </c>
      <c r="P72" s="23">
        <f>SUM(K72:O72)</f>
        <v>22800</v>
      </c>
      <c r="Q72" s="23">
        <f>ROUND(P72/H72*J72,0)</f>
        <v>0</v>
      </c>
      <c r="R72" s="23">
        <f>ROUND(K72/H72*I72,0)</f>
        <v>2167</v>
      </c>
      <c r="S72" s="23">
        <f>ROUND(L72/H72*I72,0)</f>
        <v>675</v>
      </c>
      <c r="T72" s="23">
        <f>ROUND(M72/H72*I72,0)</f>
        <v>188</v>
      </c>
      <c r="U72" s="23">
        <f>ROUND(N72/H72*I72,0)</f>
        <v>188</v>
      </c>
      <c r="V72" s="23">
        <f>ROUND(O72/H72*I72,0)</f>
        <v>583</v>
      </c>
      <c r="W72" s="23">
        <f>SUM(R72:V72)</f>
        <v>3801</v>
      </c>
      <c r="X72" s="23"/>
      <c r="Y72" s="23"/>
      <c r="Z72" s="23">
        <f>ROUND(W72*0.75%,0)</f>
        <v>29</v>
      </c>
      <c r="AA72" s="21">
        <f>ROUND(R72*12%,0)</f>
        <v>260</v>
      </c>
      <c r="AB72" s="23">
        <f>SUM(X72:AA72)</f>
        <v>289</v>
      </c>
      <c r="AC72" s="23">
        <f>W72-AB72</f>
        <v>3512</v>
      </c>
      <c r="AD72" s="23">
        <v>3512</v>
      </c>
      <c r="AE72" s="23">
        <f>Q72</f>
        <v>0</v>
      </c>
      <c r="AF72" s="23"/>
      <c r="AG72" s="21" t="s">
        <v>733</v>
      </c>
      <c r="AH72" s="21">
        <v>0</v>
      </c>
    </row>
    <row r="73" spans="1:36" s="24" customFormat="1" ht="35.1" customHeight="1">
      <c r="A73" s="21">
        <v>69</v>
      </c>
      <c r="B73" s="32" t="s">
        <v>131</v>
      </c>
      <c r="C73" s="32" t="s">
        <v>166</v>
      </c>
      <c r="D73" s="10" t="s">
        <v>519</v>
      </c>
      <c r="E73" s="9" t="s">
        <v>558</v>
      </c>
      <c r="F73" s="21"/>
      <c r="G73" s="21"/>
      <c r="H73" s="21">
        <v>30</v>
      </c>
      <c r="I73" s="21">
        <v>18</v>
      </c>
      <c r="J73" s="21">
        <v>0</v>
      </c>
      <c r="K73" s="21">
        <v>13000</v>
      </c>
      <c r="L73" s="21">
        <v>4050</v>
      </c>
      <c r="M73" s="23">
        <v>1125</v>
      </c>
      <c r="N73" s="21">
        <v>1125</v>
      </c>
      <c r="O73" s="21">
        <v>3500</v>
      </c>
      <c r="P73" s="23">
        <f>SUM(K73:O73)</f>
        <v>22800</v>
      </c>
      <c r="Q73" s="23">
        <f>ROUND(P73/H73*J73,0)</f>
        <v>0</v>
      </c>
      <c r="R73" s="23">
        <f>ROUND(K73/H73*I73,0)</f>
        <v>7800</v>
      </c>
      <c r="S73" s="23">
        <f>ROUND(L73/H73*I73,0)</f>
        <v>2430</v>
      </c>
      <c r="T73" s="23">
        <f>ROUND(M73/H73*I73,0)</f>
        <v>675</v>
      </c>
      <c r="U73" s="23">
        <f>ROUND(N73/H73*I73,0)</f>
        <v>675</v>
      </c>
      <c r="V73" s="23">
        <f>ROUND(O73/H73*I73,0)</f>
        <v>2100</v>
      </c>
      <c r="W73" s="23">
        <f>SUM(R73:V73)</f>
        <v>13680</v>
      </c>
      <c r="X73" s="23"/>
      <c r="Y73" s="23"/>
      <c r="Z73" s="23">
        <f>ROUND(W73*0.75%,0)</f>
        <v>103</v>
      </c>
      <c r="AA73" s="21">
        <f>ROUND(R73*12%,0)</f>
        <v>936</v>
      </c>
      <c r="AB73" s="23">
        <f>SUM(X73:AA73)</f>
        <v>1039</v>
      </c>
      <c r="AC73" s="23">
        <f>W73-AB73</f>
        <v>12641</v>
      </c>
      <c r="AD73" s="23">
        <v>12641</v>
      </c>
      <c r="AE73" s="23">
        <f>Q73</f>
        <v>0</v>
      </c>
      <c r="AF73" s="23"/>
      <c r="AG73" s="21" t="s">
        <v>754</v>
      </c>
      <c r="AH73" s="21">
        <v>0</v>
      </c>
      <c r="AJ73" s="71"/>
    </row>
    <row r="74" spans="1:36" s="24" customFormat="1" ht="35.1" customHeight="1">
      <c r="A74" s="21">
        <v>70</v>
      </c>
      <c r="B74" s="32" t="s">
        <v>132</v>
      </c>
      <c r="C74" s="32" t="s">
        <v>216</v>
      </c>
      <c r="D74" s="10" t="s">
        <v>520</v>
      </c>
      <c r="E74" s="9" t="s">
        <v>559</v>
      </c>
      <c r="F74" s="21"/>
      <c r="G74" s="21"/>
      <c r="H74" s="21">
        <v>30</v>
      </c>
      <c r="I74" s="21">
        <v>22</v>
      </c>
      <c r="J74" s="21">
        <v>0</v>
      </c>
      <c r="K74" s="21">
        <v>13000</v>
      </c>
      <c r="L74" s="21">
        <v>4050</v>
      </c>
      <c r="M74" s="23">
        <v>1125</v>
      </c>
      <c r="N74" s="21">
        <v>1125</v>
      </c>
      <c r="O74" s="21">
        <v>3500</v>
      </c>
      <c r="P74" s="23">
        <f>SUM(K74:O74)</f>
        <v>22800</v>
      </c>
      <c r="Q74" s="23">
        <f>ROUND(P74/H74*J74,0)</f>
        <v>0</v>
      </c>
      <c r="R74" s="23">
        <f>ROUND(K74/H74*I74,0)</f>
        <v>9533</v>
      </c>
      <c r="S74" s="23">
        <f>ROUND(L74/H74*I74,0)</f>
        <v>2970</v>
      </c>
      <c r="T74" s="23">
        <f>ROUND(M74/H74*I74,0)</f>
        <v>825</v>
      </c>
      <c r="U74" s="23">
        <f>ROUND(N74/H74*I74,0)</f>
        <v>825</v>
      </c>
      <c r="V74" s="23">
        <f>ROUND(O74/H74*I74,0)</f>
        <v>2567</v>
      </c>
      <c r="W74" s="23">
        <f>SUM(R74:V74)</f>
        <v>16720</v>
      </c>
      <c r="X74" s="23"/>
      <c r="Y74" s="23"/>
      <c r="Z74" s="23">
        <f>ROUND(W74*0.75%,0)</f>
        <v>125</v>
      </c>
      <c r="AA74" s="21">
        <f>ROUND(R74*12%,0)</f>
        <v>1144</v>
      </c>
      <c r="AB74" s="23">
        <f>SUM(X74:AA74)</f>
        <v>1269</v>
      </c>
      <c r="AC74" s="23">
        <f>W74-AB74</f>
        <v>15451</v>
      </c>
      <c r="AD74" s="23">
        <v>15451</v>
      </c>
      <c r="AE74" s="23">
        <f>Q74</f>
        <v>0</v>
      </c>
      <c r="AF74" s="23"/>
      <c r="AG74" s="21" t="s">
        <v>754</v>
      </c>
      <c r="AH74" s="21">
        <v>0</v>
      </c>
      <c r="AJ74" s="71"/>
    </row>
    <row r="75" spans="1:36" s="24" customFormat="1" ht="35.1" customHeight="1">
      <c r="A75" s="21">
        <v>71</v>
      </c>
      <c r="B75" s="32" t="s">
        <v>133</v>
      </c>
      <c r="C75" s="32" t="s">
        <v>217</v>
      </c>
      <c r="D75" s="10" t="s">
        <v>521</v>
      </c>
      <c r="E75" s="9" t="s">
        <v>449</v>
      </c>
      <c r="F75" s="21"/>
      <c r="G75" s="21"/>
      <c r="H75" s="21">
        <v>30</v>
      </c>
      <c r="I75" s="21">
        <v>20</v>
      </c>
      <c r="J75" s="21">
        <v>0</v>
      </c>
      <c r="K75" s="21">
        <v>13000</v>
      </c>
      <c r="L75" s="21">
        <v>4050</v>
      </c>
      <c r="M75" s="23">
        <v>1125</v>
      </c>
      <c r="N75" s="21">
        <v>1125</v>
      </c>
      <c r="O75" s="21">
        <v>3500</v>
      </c>
      <c r="P75" s="23">
        <f>SUM(K75:O75)</f>
        <v>22800</v>
      </c>
      <c r="Q75" s="23">
        <f>ROUND(P75/H75*J75,0)</f>
        <v>0</v>
      </c>
      <c r="R75" s="23">
        <f>ROUND(K75/H75*I75,0)</f>
        <v>8667</v>
      </c>
      <c r="S75" s="23">
        <f>ROUND(L75/H75*I75,0)</f>
        <v>2700</v>
      </c>
      <c r="T75" s="23">
        <f>ROUND(M75/H75*I75,0)</f>
        <v>750</v>
      </c>
      <c r="U75" s="23">
        <f>ROUND(N75/H75*I75,0)</f>
        <v>750</v>
      </c>
      <c r="V75" s="23">
        <f>ROUND(O75/H75*I75,0)</f>
        <v>2333</v>
      </c>
      <c r="W75" s="23">
        <f>SUM(R75:V75)</f>
        <v>15200</v>
      </c>
      <c r="X75" s="23"/>
      <c r="Y75" s="23"/>
      <c r="Z75" s="23">
        <f>ROUND(W75*0.75%,0)</f>
        <v>114</v>
      </c>
      <c r="AA75" s="21">
        <f>ROUND(R75*12%,0)</f>
        <v>1040</v>
      </c>
      <c r="AB75" s="23">
        <f>SUM(X75:AA75)</f>
        <v>1154</v>
      </c>
      <c r="AC75" s="23">
        <f>W75-AB75</f>
        <v>14046</v>
      </c>
      <c r="AD75" s="23">
        <v>14046</v>
      </c>
      <c r="AE75" s="23">
        <f>Q75</f>
        <v>0</v>
      </c>
      <c r="AF75" s="23"/>
      <c r="AG75" s="21" t="s">
        <v>733</v>
      </c>
      <c r="AH75" s="21">
        <v>0</v>
      </c>
    </row>
    <row r="76" spans="1:36" s="24" customFormat="1" ht="35.1" customHeight="1">
      <c r="A76" s="21">
        <v>72</v>
      </c>
      <c r="B76" s="32" t="s">
        <v>134</v>
      </c>
      <c r="C76" s="32" t="s">
        <v>668</v>
      </c>
      <c r="D76" s="10" t="s">
        <v>522</v>
      </c>
      <c r="E76" s="9" t="s">
        <v>560</v>
      </c>
      <c r="F76" s="21"/>
      <c r="G76" s="21"/>
      <c r="H76" s="21">
        <v>30</v>
      </c>
      <c r="I76" s="21">
        <v>14</v>
      </c>
      <c r="J76" s="21">
        <v>0</v>
      </c>
      <c r="K76" s="21">
        <v>13000</v>
      </c>
      <c r="L76" s="21">
        <v>4050</v>
      </c>
      <c r="M76" s="23">
        <v>1125</v>
      </c>
      <c r="N76" s="21">
        <v>1125</v>
      </c>
      <c r="O76" s="21">
        <v>3500</v>
      </c>
      <c r="P76" s="23">
        <f>SUM(K76:O76)</f>
        <v>22800</v>
      </c>
      <c r="Q76" s="23">
        <f>ROUND(P76/H76*J76,0)</f>
        <v>0</v>
      </c>
      <c r="R76" s="23">
        <f>ROUND(K76/H76*I76,0)</f>
        <v>6067</v>
      </c>
      <c r="S76" s="23">
        <f>ROUND(L76/H76*I76,0)</f>
        <v>1890</v>
      </c>
      <c r="T76" s="23">
        <f>ROUND(M76/H76*I76,0)</f>
        <v>525</v>
      </c>
      <c r="U76" s="23">
        <f>ROUND(N76/H76*I76,0)</f>
        <v>525</v>
      </c>
      <c r="V76" s="23">
        <f>ROUND(O76/H76*I76,0)</f>
        <v>1633</v>
      </c>
      <c r="W76" s="23">
        <f>SUM(R76:V76)</f>
        <v>10640</v>
      </c>
      <c r="X76" s="23"/>
      <c r="Y76" s="23"/>
      <c r="Z76" s="23">
        <f>ROUND(W76*0.75%,0)</f>
        <v>80</v>
      </c>
      <c r="AA76" s="21">
        <f>ROUND(R76*12%,0)</f>
        <v>728</v>
      </c>
      <c r="AB76" s="23">
        <f>SUM(X76:AA76)</f>
        <v>808</v>
      </c>
      <c r="AC76" s="23">
        <f>W76-AB76</f>
        <v>9832</v>
      </c>
      <c r="AD76" s="23">
        <v>9832</v>
      </c>
      <c r="AE76" s="23">
        <f>Q76</f>
        <v>0</v>
      </c>
      <c r="AF76" s="23"/>
      <c r="AG76" s="21" t="s">
        <v>754</v>
      </c>
      <c r="AH76" s="21">
        <v>0</v>
      </c>
      <c r="AJ76" s="71"/>
    </row>
    <row r="77" spans="1:36" s="24" customFormat="1" ht="35.1" customHeight="1">
      <c r="A77" s="21">
        <v>73</v>
      </c>
      <c r="B77" s="32" t="s">
        <v>135</v>
      </c>
      <c r="C77" s="32" t="s">
        <v>218</v>
      </c>
      <c r="D77" s="10" t="s">
        <v>523</v>
      </c>
      <c r="E77" s="9" t="s">
        <v>449</v>
      </c>
      <c r="F77" s="21"/>
      <c r="G77" s="21"/>
      <c r="H77" s="21">
        <v>30</v>
      </c>
      <c r="I77" s="21">
        <v>28</v>
      </c>
      <c r="J77" s="21">
        <v>0</v>
      </c>
      <c r="K77" s="21">
        <v>13000</v>
      </c>
      <c r="L77" s="21">
        <v>4050</v>
      </c>
      <c r="M77" s="23">
        <v>1125</v>
      </c>
      <c r="N77" s="21">
        <v>1125</v>
      </c>
      <c r="O77" s="21">
        <v>3500</v>
      </c>
      <c r="P77" s="23">
        <f>SUM(K77:O77)</f>
        <v>22800</v>
      </c>
      <c r="Q77" s="23">
        <f>ROUND(P77/H77*J77,0)</f>
        <v>0</v>
      </c>
      <c r="R77" s="23">
        <f>ROUND(K77/H77*I77,0)</f>
        <v>12133</v>
      </c>
      <c r="S77" s="23">
        <f>ROUND(L77/H77*I77,0)</f>
        <v>3780</v>
      </c>
      <c r="T77" s="23">
        <f>ROUND(M77/H77*I77,0)</f>
        <v>1050</v>
      </c>
      <c r="U77" s="23">
        <f>ROUND(N77/H77*I77,0)</f>
        <v>1050</v>
      </c>
      <c r="V77" s="23">
        <f>ROUND(O77/H77*I77,0)</f>
        <v>3267</v>
      </c>
      <c r="W77" s="23">
        <f>SUM(R77:V77)</f>
        <v>21280</v>
      </c>
      <c r="X77" s="23"/>
      <c r="Y77" s="23"/>
      <c r="Z77" s="23">
        <f>ROUND(W77*0.75%,0)</f>
        <v>160</v>
      </c>
      <c r="AA77" s="21">
        <f>ROUND(R77*12%,0)</f>
        <v>1456</v>
      </c>
      <c r="AB77" s="23">
        <f>SUM(X77:AA77)</f>
        <v>1616</v>
      </c>
      <c r="AC77" s="23">
        <f>W77-AB77</f>
        <v>19664</v>
      </c>
      <c r="AD77" s="23">
        <v>19664</v>
      </c>
      <c r="AE77" s="23">
        <f>Q77</f>
        <v>0</v>
      </c>
      <c r="AF77" s="23"/>
      <c r="AG77" s="21" t="s">
        <v>733</v>
      </c>
      <c r="AH77" s="21">
        <v>0</v>
      </c>
    </row>
    <row r="78" spans="1:36" s="24" customFormat="1" ht="35.1" customHeight="1">
      <c r="A78" s="21">
        <v>74</v>
      </c>
      <c r="B78" s="32" t="s">
        <v>136</v>
      </c>
      <c r="C78" s="32" t="s">
        <v>219</v>
      </c>
      <c r="D78" s="10" t="s">
        <v>524</v>
      </c>
      <c r="E78" s="9" t="s">
        <v>449</v>
      </c>
      <c r="F78" s="21"/>
      <c r="G78" s="21"/>
      <c r="H78" s="21">
        <v>30</v>
      </c>
      <c r="I78" s="21">
        <v>26</v>
      </c>
      <c r="J78" s="21">
        <v>0</v>
      </c>
      <c r="K78" s="21">
        <v>13000</v>
      </c>
      <c r="L78" s="21">
        <v>4050</v>
      </c>
      <c r="M78" s="23">
        <v>1125</v>
      </c>
      <c r="N78" s="21">
        <v>1125</v>
      </c>
      <c r="O78" s="21">
        <v>3500</v>
      </c>
      <c r="P78" s="23">
        <f>SUM(K78:O78)</f>
        <v>22800</v>
      </c>
      <c r="Q78" s="23">
        <f>ROUND(P78/H78*J78,0)</f>
        <v>0</v>
      </c>
      <c r="R78" s="23">
        <f>ROUND(K78/H78*I78,0)</f>
        <v>11267</v>
      </c>
      <c r="S78" s="23">
        <f>ROUND(L78/H78*I78,0)</f>
        <v>3510</v>
      </c>
      <c r="T78" s="23">
        <f>ROUND(M78/H78*I78,0)</f>
        <v>975</v>
      </c>
      <c r="U78" s="23">
        <f>ROUND(N78/H78*I78,0)</f>
        <v>975</v>
      </c>
      <c r="V78" s="23">
        <f>ROUND(O78/H78*I78,0)</f>
        <v>3033</v>
      </c>
      <c r="W78" s="23">
        <f>SUM(R78:V78)</f>
        <v>19760</v>
      </c>
      <c r="X78" s="23"/>
      <c r="Y78" s="23"/>
      <c r="Z78" s="23">
        <f>ROUND(W78*0.75%,0)</f>
        <v>148</v>
      </c>
      <c r="AA78" s="21">
        <f>ROUND(R78*12%,0)</f>
        <v>1352</v>
      </c>
      <c r="AB78" s="23">
        <f>SUM(X78:AA78)</f>
        <v>1500</v>
      </c>
      <c r="AC78" s="23">
        <f>W78-AB78</f>
        <v>18260</v>
      </c>
      <c r="AD78" s="23">
        <v>18260</v>
      </c>
      <c r="AE78" s="23">
        <f>Q78</f>
        <v>0</v>
      </c>
      <c r="AF78" s="23"/>
      <c r="AG78" s="21" t="s">
        <v>733</v>
      </c>
      <c r="AH78" s="21">
        <v>0</v>
      </c>
    </row>
    <row r="79" spans="1:36" s="24" customFormat="1" ht="35.1" customHeight="1">
      <c r="A79" s="21">
        <v>75</v>
      </c>
      <c r="B79" s="32" t="s">
        <v>137</v>
      </c>
      <c r="C79" s="32" t="s">
        <v>220</v>
      </c>
      <c r="D79" s="10">
        <v>732201500423</v>
      </c>
      <c r="E79" s="9" t="s">
        <v>60</v>
      </c>
      <c r="F79" s="21"/>
      <c r="G79" s="21"/>
      <c r="H79" s="21">
        <v>30</v>
      </c>
      <c r="I79" s="21">
        <v>17</v>
      </c>
      <c r="J79" s="21">
        <v>1</v>
      </c>
      <c r="K79" s="21">
        <v>13000</v>
      </c>
      <c r="L79" s="21">
        <v>4050</v>
      </c>
      <c r="M79" s="23">
        <v>1125</v>
      </c>
      <c r="N79" s="21">
        <v>1125</v>
      </c>
      <c r="O79" s="21">
        <v>3500</v>
      </c>
      <c r="P79" s="23">
        <f>SUM(K79:O79)</f>
        <v>22800</v>
      </c>
      <c r="Q79" s="23">
        <f>ROUND(P79/H79*J79,0)</f>
        <v>760</v>
      </c>
      <c r="R79" s="23">
        <f>ROUND(K79/H79*I79,0)</f>
        <v>7367</v>
      </c>
      <c r="S79" s="23">
        <f>ROUND(L79/H79*I79,0)</f>
        <v>2295</v>
      </c>
      <c r="T79" s="23">
        <f>ROUND(M79/H79*I79,0)</f>
        <v>638</v>
      </c>
      <c r="U79" s="23">
        <f>ROUND(N79/H79*I79,0)</f>
        <v>638</v>
      </c>
      <c r="V79" s="23">
        <f>ROUND(O79/H79*I79,0)</f>
        <v>1983</v>
      </c>
      <c r="W79" s="23">
        <f>SUM(R79:V79)</f>
        <v>12921</v>
      </c>
      <c r="X79" s="23"/>
      <c r="Y79" s="23"/>
      <c r="Z79" s="23">
        <f>ROUND(W79*0.75%,0)</f>
        <v>97</v>
      </c>
      <c r="AA79" s="21">
        <f>ROUND(R79*12%,0)</f>
        <v>884</v>
      </c>
      <c r="AB79" s="23">
        <f>SUM(X79:AA79)</f>
        <v>981</v>
      </c>
      <c r="AC79" s="23">
        <f>W79-AB79</f>
        <v>11940</v>
      </c>
      <c r="AD79" s="23">
        <v>11940</v>
      </c>
      <c r="AE79" s="23">
        <f>Q79</f>
        <v>760</v>
      </c>
      <c r="AF79" s="23"/>
      <c r="AG79" s="21" t="s">
        <v>733</v>
      </c>
      <c r="AH79" s="21">
        <v>760</v>
      </c>
    </row>
    <row r="80" spans="1:36" s="24" customFormat="1" ht="35.1" customHeight="1">
      <c r="A80" s="21">
        <v>76</v>
      </c>
      <c r="B80" s="32" t="s">
        <v>138</v>
      </c>
      <c r="C80" s="32" t="s">
        <v>221</v>
      </c>
      <c r="D80" s="10">
        <v>732201500463</v>
      </c>
      <c r="E80" s="9">
        <v>0</v>
      </c>
      <c r="F80" s="21"/>
      <c r="G80" s="21"/>
      <c r="H80" s="21">
        <v>30</v>
      </c>
      <c r="I80" s="21">
        <v>30</v>
      </c>
      <c r="J80" s="21">
        <v>0</v>
      </c>
      <c r="K80" s="21">
        <v>13000</v>
      </c>
      <c r="L80" s="21">
        <v>4050</v>
      </c>
      <c r="M80" s="23">
        <v>1125</v>
      </c>
      <c r="N80" s="21">
        <v>1125</v>
      </c>
      <c r="O80" s="21">
        <v>3500</v>
      </c>
      <c r="P80" s="23">
        <f>SUM(K80:O80)</f>
        <v>22800</v>
      </c>
      <c r="Q80" s="23">
        <f>ROUND(P80/H80*J80,0)</f>
        <v>0</v>
      </c>
      <c r="R80" s="23">
        <f>ROUND(K80/H80*I80,0)</f>
        <v>13000</v>
      </c>
      <c r="S80" s="23">
        <f>ROUND(L80/H80*I80,0)</f>
        <v>4050</v>
      </c>
      <c r="T80" s="23">
        <f>ROUND(M80/H80*I80,0)</f>
        <v>1125</v>
      </c>
      <c r="U80" s="23">
        <f>ROUND(N80/H80*I80,0)</f>
        <v>1125</v>
      </c>
      <c r="V80" s="23">
        <f>ROUND(O80/H80*I80,0)</f>
        <v>3500</v>
      </c>
      <c r="W80" s="23">
        <f>SUM(R80:V80)</f>
        <v>22800</v>
      </c>
      <c r="X80" s="23"/>
      <c r="Y80" s="23"/>
      <c r="Z80" s="23">
        <f>ROUND(W80*0.75%,0)</f>
        <v>171</v>
      </c>
      <c r="AA80" s="21">
        <f>ROUND(R80*12%,0)</f>
        <v>1560</v>
      </c>
      <c r="AB80" s="23">
        <f>SUM(X80:AA80)</f>
        <v>1731</v>
      </c>
      <c r="AC80" s="23">
        <f>W80-AB80</f>
        <v>21069</v>
      </c>
      <c r="AD80" s="23">
        <v>21069</v>
      </c>
      <c r="AE80" s="23">
        <f>Q80</f>
        <v>0</v>
      </c>
      <c r="AF80" s="23"/>
      <c r="AG80" s="21" t="s">
        <v>733</v>
      </c>
      <c r="AH80" s="21">
        <v>0</v>
      </c>
    </row>
    <row r="81" spans="1:36" s="24" customFormat="1" ht="35.1" customHeight="1">
      <c r="A81" s="21">
        <v>77</v>
      </c>
      <c r="B81" s="32" t="s">
        <v>139</v>
      </c>
      <c r="C81" s="32" t="s">
        <v>222</v>
      </c>
      <c r="D81" s="10" t="s">
        <v>525</v>
      </c>
      <c r="E81" s="9" t="s">
        <v>561</v>
      </c>
      <c r="F81" s="21"/>
      <c r="G81" s="21"/>
      <c r="H81" s="21">
        <v>30</v>
      </c>
      <c r="I81" s="21">
        <v>2</v>
      </c>
      <c r="J81" s="21">
        <v>0</v>
      </c>
      <c r="K81" s="21">
        <v>13000</v>
      </c>
      <c r="L81" s="21">
        <v>4050</v>
      </c>
      <c r="M81" s="23">
        <v>1125</v>
      </c>
      <c r="N81" s="21">
        <v>1125</v>
      </c>
      <c r="O81" s="21">
        <v>3500</v>
      </c>
      <c r="P81" s="23">
        <f>SUM(K81:O81)</f>
        <v>22800</v>
      </c>
      <c r="Q81" s="23">
        <f>ROUND(P81/H81*J81,0)</f>
        <v>0</v>
      </c>
      <c r="R81" s="23">
        <f>ROUND(K81/H81*I81,0)</f>
        <v>867</v>
      </c>
      <c r="S81" s="23">
        <f>ROUND(L81/H81*I81,0)</f>
        <v>270</v>
      </c>
      <c r="T81" s="23">
        <f>ROUND(M81/H81*I81,0)</f>
        <v>75</v>
      </c>
      <c r="U81" s="23">
        <f>ROUND(N81/H81*I81,0)</f>
        <v>75</v>
      </c>
      <c r="V81" s="23">
        <f>ROUND(O81/H81*I81,0)</f>
        <v>233</v>
      </c>
      <c r="W81" s="23">
        <f>SUM(R81:V81)</f>
        <v>1520</v>
      </c>
      <c r="X81" s="23"/>
      <c r="Y81" s="23"/>
      <c r="Z81" s="23">
        <f>ROUND(W81*0.75%,0)</f>
        <v>11</v>
      </c>
      <c r="AA81" s="21">
        <f>ROUND(R81*12%,0)</f>
        <v>104</v>
      </c>
      <c r="AB81" s="23">
        <f>SUM(X81:AA81)</f>
        <v>115</v>
      </c>
      <c r="AC81" s="23">
        <f>W81-AB81</f>
        <v>1405</v>
      </c>
      <c r="AD81" s="23">
        <v>1405</v>
      </c>
      <c r="AE81" s="23">
        <f>Q81</f>
        <v>0</v>
      </c>
      <c r="AF81" s="23"/>
      <c r="AG81" s="21" t="s">
        <v>754</v>
      </c>
      <c r="AH81" s="21">
        <v>0</v>
      </c>
      <c r="AJ81" s="71"/>
    </row>
    <row r="82" spans="1:36" s="24" customFormat="1" ht="35.1" customHeight="1">
      <c r="A82" s="21">
        <v>78</v>
      </c>
      <c r="B82" s="32" t="s">
        <v>140</v>
      </c>
      <c r="C82" s="32" t="s">
        <v>223</v>
      </c>
      <c r="D82" s="10" t="s">
        <v>526</v>
      </c>
      <c r="E82" s="9" t="s">
        <v>557</v>
      </c>
      <c r="F82" s="21"/>
      <c r="G82" s="21"/>
      <c r="H82" s="21">
        <v>30</v>
      </c>
      <c r="I82" s="21">
        <v>21</v>
      </c>
      <c r="J82" s="21">
        <v>0</v>
      </c>
      <c r="K82" s="21">
        <v>13000</v>
      </c>
      <c r="L82" s="21">
        <v>4050</v>
      </c>
      <c r="M82" s="23">
        <v>1125</v>
      </c>
      <c r="N82" s="21">
        <v>1125</v>
      </c>
      <c r="O82" s="21">
        <v>3500</v>
      </c>
      <c r="P82" s="23">
        <f>SUM(K82:O82)</f>
        <v>22800</v>
      </c>
      <c r="Q82" s="23">
        <f>ROUND(P82/H82*J82,0)</f>
        <v>0</v>
      </c>
      <c r="R82" s="23">
        <f>ROUND(K82/H82*I82,0)</f>
        <v>9100</v>
      </c>
      <c r="S82" s="23">
        <f>ROUND(L82/H82*I82,0)</f>
        <v>2835</v>
      </c>
      <c r="T82" s="23">
        <f>ROUND(M82/H82*I82,0)</f>
        <v>788</v>
      </c>
      <c r="U82" s="23">
        <f>ROUND(N82/H82*I82,0)</f>
        <v>788</v>
      </c>
      <c r="V82" s="23">
        <f>ROUND(O82/H82*I82,0)</f>
        <v>2450</v>
      </c>
      <c r="W82" s="23">
        <f>SUM(R82:V82)</f>
        <v>15961</v>
      </c>
      <c r="X82" s="23"/>
      <c r="Y82" s="23"/>
      <c r="Z82" s="23">
        <f>ROUND(W82*0.75%,0)</f>
        <v>120</v>
      </c>
      <c r="AA82" s="21">
        <f>ROUND(R82*12%,0)</f>
        <v>1092</v>
      </c>
      <c r="AB82" s="23">
        <f>SUM(X82:AA82)</f>
        <v>1212</v>
      </c>
      <c r="AC82" s="23">
        <f>W82-AB82</f>
        <v>14749</v>
      </c>
      <c r="AD82" s="23">
        <v>14749</v>
      </c>
      <c r="AE82" s="23">
        <f>Q82</f>
        <v>0</v>
      </c>
      <c r="AF82" s="23"/>
      <c r="AG82" s="21" t="s">
        <v>733</v>
      </c>
      <c r="AH82" s="21">
        <v>0</v>
      </c>
    </row>
    <row r="83" spans="1:36" s="24" customFormat="1" ht="35.1" customHeight="1">
      <c r="A83" s="21">
        <v>79</v>
      </c>
      <c r="B83" s="32" t="s">
        <v>141</v>
      </c>
      <c r="C83" s="32" t="s">
        <v>224</v>
      </c>
      <c r="D83" s="10" t="s">
        <v>527</v>
      </c>
      <c r="E83" s="9" t="s">
        <v>562</v>
      </c>
      <c r="F83" s="21"/>
      <c r="G83" s="21"/>
      <c r="H83" s="21">
        <v>30</v>
      </c>
      <c r="I83" s="21">
        <v>25</v>
      </c>
      <c r="J83" s="21">
        <v>0</v>
      </c>
      <c r="K83" s="21">
        <v>13000</v>
      </c>
      <c r="L83" s="21">
        <v>4050</v>
      </c>
      <c r="M83" s="23">
        <v>1125</v>
      </c>
      <c r="N83" s="21">
        <v>1125</v>
      </c>
      <c r="O83" s="21">
        <v>3500</v>
      </c>
      <c r="P83" s="23">
        <f>SUM(K83:O83)</f>
        <v>22800</v>
      </c>
      <c r="Q83" s="23">
        <f>ROUND(P83/H83*J83,0)</f>
        <v>0</v>
      </c>
      <c r="R83" s="23">
        <f>ROUND(K83/H83*I83,0)</f>
        <v>10833</v>
      </c>
      <c r="S83" s="23">
        <f>ROUND(L83/H83*I83,0)</f>
        <v>3375</v>
      </c>
      <c r="T83" s="23">
        <f>ROUND(M83/H83*I83,0)</f>
        <v>938</v>
      </c>
      <c r="U83" s="23">
        <f>ROUND(N83/H83*I83,0)</f>
        <v>938</v>
      </c>
      <c r="V83" s="23">
        <f>ROUND(O83/H83*I83,0)</f>
        <v>2917</v>
      </c>
      <c r="W83" s="23">
        <f>SUM(R83:V83)</f>
        <v>19001</v>
      </c>
      <c r="X83" s="23"/>
      <c r="Y83" s="23"/>
      <c r="Z83" s="23">
        <f>ROUND(W83*0.75%,0)</f>
        <v>143</v>
      </c>
      <c r="AA83" s="21">
        <f>ROUND(R83*12%,0)</f>
        <v>1300</v>
      </c>
      <c r="AB83" s="23">
        <f>SUM(X83:AA83)</f>
        <v>1443</v>
      </c>
      <c r="AC83" s="23">
        <f>W83-AB83</f>
        <v>17558</v>
      </c>
      <c r="AD83" s="23">
        <v>17558</v>
      </c>
      <c r="AE83" s="23">
        <f>Q83</f>
        <v>0</v>
      </c>
      <c r="AF83" s="23"/>
      <c r="AG83" s="21" t="s">
        <v>754</v>
      </c>
      <c r="AH83" s="21">
        <v>0</v>
      </c>
      <c r="AJ83" s="71"/>
    </row>
    <row r="84" spans="1:36" s="24" customFormat="1" ht="35.1" customHeight="1">
      <c r="A84" s="21">
        <v>80</v>
      </c>
      <c r="B84" s="32" t="s">
        <v>142</v>
      </c>
      <c r="C84" s="32" t="s">
        <v>225</v>
      </c>
      <c r="D84" s="10" t="s">
        <v>528</v>
      </c>
      <c r="E84" s="9" t="s">
        <v>563</v>
      </c>
      <c r="F84" s="21"/>
      <c r="G84" s="21"/>
      <c r="H84" s="21">
        <v>30</v>
      </c>
      <c r="I84" s="21">
        <v>11</v>
      </c>
      <c r="J84" s="21">
        <v>0</v>
      </c>
      <c r="K84" s="21">
        <v>13000</v>
      </c>
      <c r="L84" s="21">
        <v>4050</v>
      </c>
      <c r="M84" s="23">
        <v>1125</v>
      </c>
      <c r="N84" s="21">
        <v>1125</v>
      </c>
      <c r="O84" s="21">
        <v>3500</v>
      </c>
      <c r="P84" s="23">
        <f>SUM(K84:O84)</f>
        <v>22800</v>
      </c>
      <c r="Q84" s="23">
        <f>ROUND(P84/H84*J84,0)</f>
        <v>0</v>
      </c>
      <c r="R84" s="23">
        <f>ROUND(K84/H84*I84,0)</f>
        <v>4767</v>
      </c>
      <c r="S84" s="23">
        <f>ROUND(L84/H84*I84,0)</f>
        <v>1485</v>
      </c>
      <c r="T84" s="23">
        <f>ROUND(M84/H84*I84,0)</f>
        <v>413</v>
      </c>
      <c r="U84" s="23">
        <f>ROUND(N84/H84*I84,0)</f>
        <v>413</v>
      </c>
      <c r="V84" s="23">
        <f>ROUND(O84/H84*I84,0)</f>
        <v>1283</v>
      </c>
      <c r="W84" s="23">
        <f>SUM(R84:V84)</f>
        <v>8361</v>
      </c>
      <c r="X84" s="23"/>
      <c r="Y84" s="23"/>
      <c r="Z84" s="23">
        <f>ROUND(W84*0.75%,0)</f>
        <v>63</v>
      </c>
      <c r="AA84" s="21">
        <f>ROUND(R84*12%,0)</f>
        <v>572</v>
      </c>
      <c r="AB84" s="23">
        <f>SUM(X84:AA84)</f>
        <v>635</v>
      </c>
      <c r="AC84" s="23">
        <f>W84-AB84</f>
        <v>7726</v>
      </c>
      <c r="AD84" s="23">
        <v>7726</v>
      </c>
      <c r="AE84" s="23">
        <f>Q84</f>
        <v>0</v>
      </c>
      <c r="AF84" s="23"/>
      <c r="AG84" s="21" t="s">
        <v>754</v>
      </c>
      <c r="AH84" s="21">
        <v>0</v>
      </c>
      <c r="AJ84" s="71"/>
    </row>
    <row r="85" spans="1:36" s="24" customFormat="1" ht="35.1" customHeight="1">
      <c r="A85" s="21">
        <v>81</v>
      </c>
      <c r="B85" s="32" t="s">
        <v>143</v>
      </c>
      <c r="C85" s="32" t="s">
        <v>226</v>
      </c>
      <c r="D85" s="10" t="s">
        <v>529</v>
      </c>
      <c r="E85" s="9" t="s">
        <v>564</v>
      </c>
      <c r="F85" s="21"/>
      <c r="G85" s="21"/>
      <c r="H85" s="21">
        <v>30</v>
      </c>
      <c r="I85" s="21">
        <v>21</v>
      </c>
      <c r="J85" s="21">
        <v>0</v>
      </c>
      <c r="K85" s="21">
        <v>13000</v>
      </c>
      <c r="L85" s="21">
        <v>4050</v>
      </c>
      <c r="M85" s="23">
        <v>1125</v>
      </c>
      <c r="N85" s="21">
        <v>1125</v>
      </c>
      <c r="O85" s="21">
        <v>3500</v>
      </c>
      <c r="P85" s="23">
        <f>SUM(K85:O85)</f>
        <v>22800</v>
      </c>
      <c r="Q85" s="23">
        <f>ROUND(P85/H85*J85,0)</f>
        <v>0</v>
      </c>
      <c r="R85" s="23">
        <f>ROUND(K85/H85*I85,0)</f>
        <v>9100</v>
      </c>
      <c r="S85" s="23">
        <f>ROUND(L85/H85*I85,0)</f>
        <v>2835</v>
      </c>
      <c r="T85" s="23">
        <f>ROUND(M85/H85*I85,0)</f>
        <v>788</v>
      </c>
      <c r="U85" s="23">
        <f>ROUND(N85/H85*I85,0)</f>
        <v>788</v>
      </c>
      <c r="V85" s="23">
        <f>ROUND(O85/H85*I85,0)</f>
        <v>2450</v>
      </c>
      <c r="W85" s="23">
        <f>SUM(R85:V85)</f>
        <v>15961</v>
      </c>
      <c r="X85" s="23"/>
      <c r="Y85" s="23"/>
      <c r="Z85" s="23">
        <f>ROUND(W85*0.75%,0)</f>
        <v>120</v>
      </c>
      <c r="AA85" s="21">
        <f>ROUND(R85*12%,0)</f>
        <v>1092</v>
      </c>
      <c r="AB85" s="23">
        <f>SUM(X85:AA85)</f>
        <v>1212</v>
      </c>
      <c r="AC85" s="23">
        <f>W85-AB85</f>
        <v>14749</v>
      </c>
      <c r="AD85" s="23">
        <v>14749</v>
      </c>
      <c r="AE85" s="23">
        <f>Q85</f>
        <v>0</v>
      </c>
      <c r="AF85" s="23"/>
      <c r="AG85" s="21" t="s">
        <v>754</v>
      </c>
      <c r="AH85" s="21">
        <v>0</v>
      </c>
      <c r="AJ85" s="71"/>
    </row>
    <row r="86" spans="1:36" s="24" customFormat="1" ht="35.1" customHeight="1">
      <c r="A86" s="21">
        <v>82</v>
      </c>
      <c r="B86" s="32" t="s">
        <v>144</v>
      </c>
      <c r="C86" s="32" t="s">
        <v>227</v>
      </c>
      <c r="D86" s="10" t="s">
        <v>530</v>
      </c>
      <c r="E86" s="9" t="s">
        <v>449</v>
      </c>
      <c r="F86" s="21"/>
      <c r="G86" s="21"/>
      <c r="H86" s="21">
        <v>30</v>
      </c>
      <c r="I86" s="21">
        <v>24</v>
      </c>
      <c r="J86" s="21">
        <v>2</v>
      </c>
      <c r="K86" s="21">
        <v>13000</v>
      </c>
      <c r="L86" s="21">
        <v>4050</v>
      </c>
      <c r="M86" s="23">
        <v>1125</v>
      </c>
      <c r="N86" s="21">
        <v>1125</v>
      </c>
      <c r="O86" s="21">
        <v>3500</v>
      </c>
      <c r="P86" s="23">
        <f>SUM(K86:O86)</f>
        <v>22800</v>
      </c>
      <c r="Q86" s="23">
        <f>ROUND(P86/H86*J86,0)</f>
        <v>1520</v>
      </c>
      <c r="R86" s="23">
        <f>ROUND(K86/H86*I86,0)</f>
        <v>10400</v>
      </c>
      <c r="S86" s="23">
        <f>ROUND(L86/H86*I86,0)</f>
        <v>3240</v>
      </c>
      <c r="T86" s="23">
        <f>ROUND(M86/H86*I86,0)</f>
        <v>900</v>
      </c>
      <c r="U86" s="23">
        <f>ROUND(N86/H86*I86,0)</f>
        <v>900</v>
      </c>
      <c r="V86" s="23">
        <f>ROUND(O86/H86*I86,0)</f>
        <v>2800</v>
      </c>
      <c r="W86" s="23">
        <f>SUM(R86:V86)</f>
        <v>18240</v>
      </c>
      <c r="X86" s="23"/>
      <c r="Y86" s="23"/>
      <c r="Z86" s="23">
        <f>ROUND(W86*0.75%,0)</f>
        <v>137</v>
      </c>
      <c r="AA86" s="21">
        <f>ROUND(R86*12%,0)</f>
        <v>1248</v>
      </c>
      <c r="AB86" s="23">
        <f>SUM(X86:AA86)</f>
        <v>1385</v>
      </c>
      <c r="AC86" s="23">
        <f>W86-AB86</f>
        <v>16855</v>
      </c>
      <c r="AD86" s="23">
        <v>16855</v>
      </c>
      <c r="AE86" s="23">
        <f>Q86</f>
        <v>1520</v>
      </c>
      <c r="AF86" s="23"/>
      <c r="AG86" s="21" t="s">
        <v>733</v>
      </c>
      <c r="AH86" s="21">
        <v>1520</v>
      </c>
    </row>
    <row r="87" spans="1:36" s="24" customFormat="1" ht="35.1" customHeight="1">
      <c r="A87" s="21">
        <v>83</v>
      </c>
      <c r="B87" s="32" t="s">
        <v>145</v>
      </c>
      <c r="C87" s="32" t="s">
        <v>228</v>
      </c>
      <c r="D87" s="10">
        <v>732201500137</v>
      </c>
      <c r="E87" s="9" t="s">
        <v>60</v>
      </c>
      <c r="F87" s="21"/>
      <c r="G87" s="21"/>
      <c r="H87" s="21">
        <v>30</v>
      </c>
      <c r="I87" s="21">
        <v>25</v>
      </c>
      <c r="J87" s="21">
        <v>0</v>
      </c>
      <c r="K87" s="21">
        <v>13000</v>
      </c>
      <c r="L87" s="21">
        <v>4050</v>
      </c>
      <c r="M87" s="23">
        <v>1125</v>
      </c>
      <c r="N87" s="21">
        <v>1125</v>
      </c>
      <c r="O87" s="21">
        <v>3500</v>
      </c>
      <c r="P87" s="23">
        <f>SUM(K87:O87)</f>
        <v>22800</v>
      </c>
      <c r="Q87" s="23">
        <f>ROUND(P87/H87*J87,0)</f>
        <v>0</v>
      </c>
      <c r="R87" s="23">
        <f>ROUND(K87/H87*I87,0)</f>
        <v>10833</v>
      </c>
      <c r="S87" s="23">
        <f>ROUND(L87/H87*I87,0)</f>
        <v>3375</v>
      </c>
      <c r="T87" s="23">
        <f>ROUND(M87/H87*I87,0)</f>
        <v>938</v>
      </c>
      <c r="U87" s="23">
        <f>ROUND(N87/H87*I87,0)</f>
        <v>938</v>
      </c>
      <c r="V87" s="23">
        <f>ROUND(O87/H87*I87,0)</f>
        <v>2917</v>
      </c>
      <c r="W87" s="23">
        <f>SUM(R87:V87)</f>
        <v>19001</v>
      </c>
      <c r="X87" s="23"/>
      <c r="Y87" s="23"/>
      <c r="Z87" s="23">
        <f>ROUND(W87*0.75%,0)</f>
        <v>143</v>
      </c>
      <c r="AA87" s="21">
        <f>ROUND(R87*12%,0)</f>
        <v>1300</v>
      </c>
      <c r="AB87" s="23">
        <f>SUM(X87:AA87)</f>
        <v>1443</v>
      </c>
      <c r="AC87" s="23">
        <f>W87-AB87</f>
        <v>17558</v>
      </c>
      <c r="AD87" s="23">
        <v>17558</v>
      </c>
      <c r="AE87" s="23">
        <f>Q87</f>
        <v>0</v>
      </c>
      <c r="AF87" s="23"/>
      <c r="AG87" s="21" t="s">
        <v>733</v>
      </c>
      <c r="AH87" s="21">
        <v>0</v>
      </c>
    </row>
    <row r="88" spans="1:36" s="24" customFormat="1" ht="35.1" customHeight="1">
      <c r="A88" s="21">
        <v>84</v>
      </c>
      <c r="B88" s="32" t="s">
        <v>146</v>
      </c>
      <c r="C88" s="32" t="s">
        <v>229</v>
      </c>
      <c r="D88" s="10" t="s">
        <v>531</v>
      </c>
      <c r="E88" s="9" t="s">
        <v>565</v>
      </c>
      <c r="F88" s="21"/>
      <c r="G88" s="21"/>
      <c r="H88" s="21">
        <v>30</v>
      </c>
      <c r="I88" s="21">
        <v>13</v>
      </c>
      <c r="J88" s="21">
        <v>0</v>
      </c>
      <c r="K88" s="21">
        <v>13000</v>
      </c>
      <c r="L88" s="21">
        <v>4050</v>
      </c>
      <c r="M88" s="23">
        <v>1125</v>
      </c>
      <c r="N88" s="21">
        <v>1125</v>
      </c>
      <c r="O88" s="21">
        <v>3500</v>
      </c>
      <c r="P88" s="23">
        <f>SUM(K88:O88)</f>
        <v>22800</v>
      </c>
      <c r="Q88" s="23">
        <f>ROUND(P88/H88*J88,0)</f>
        <v>0</v>
      </c>
      <c r="R88" s="23">
        <f>ROUND(K88/H88*I88,0)</f>
        <v>5633</v>
      </c>
      <c r="S88" s="23">
        <f>ROUND(L88/H88*I88,0)</f>
        <v>1755</v>
      </c>
      <c r="T88" s="23">
        <f>ROUND(M88/H88*I88,0)</f>
        <v>488</v>
      </c>
      <c r="U88" s="23">
        <f>ROUND(N88/H88*I88,0)</f>
        <v>488</v>
      </c>
      <c r="V88" s="23">
        <f>ROUND(O88/H88*I88,0)</f>
        <v>1517</v>
      </c>
      <c r="W88" s="23">
        <f>SUM(R88:V88)</f>
        <v>9881</v>
      </c>
      <c r="X88" s="23"/>
      <c r="Y88" s="23"/>
      <c r="Z88" s="23">
        <f>ROUND(W88*0.75%,0)</f>
        <v>74</v>
      </c>
      <c r="AA88" s="21">
        <f>ROUND(R88*12%,0)</f>
        <v>676</v>
      </c>
      <c r="AB88" s="23">
        <f>SUM(X88:AA88)</f>
        <v>750</v>
      </c>
      <c r="AC88" s="23">
        <f>W88-AB88</f>
        <v>9131</v>
      </c>
      <c r="AD88" s="23">
        <v>9131</v>
      </c>
      <c r="AE88" s="23">
        <f>Q88</f>
        <v>0</v>
      </c>
      <c r="AF88" s="23"/>
      <c r="AG88" s="21" t="s">
        <v>754</v>
      </c>
      <c r="AH88" s="21">
        <v>0</v>
      </c>
      <c r="AJ88" s="71"/>
    </row>
    <row r="89" spans="1:36" s="24" customFormat="1" ht="35.1" customHeight="1">
      <c r="A89" s="21">
        <v>85</v>
      </c>
      <c r="B89" s="32" t="s">
        <v>147</v>
      </c>
      <c r="C89" s="32" t="s">
        <v>230</v>
      </c>
      <c r="D89" s="10">
        <v>235501506098</v>
      </c>
      <c r="E89" s="9" t="s">
        <v>449</v>
      </c>
      <c r="F89" s="21"/>
      <c r="G89" s="21"/>
      <c r="H89" s="21">
        <v>30</v>
      </c>
      <c r="I89" s="21">
        <v>25</v>
      </c>
      <c r="J89" s="21">
        <v>1</v>
      </c>
      <c r="K89" s="21">
        <v>13000</v>
      </c>
      <c r="L89" s="21">
        <v>4050</v>
      </c>
      <c r="M89" s="23">
        <v>1125</v>
      </c>
      <c r="N89" s="21">
        <v>1125</v>
      </c>
      <c r="O89" s="21">
        <v>3500</v>
      </c>
      <c r="P89" s="23">
        <f>SUM(K89:O89)</f>
        <v>22800</v>
      </c>
      <c r="Q89" s="23">
        <f>ROUND(P89/H89*J89,0)</f>
        <v>760</v>
      </c>
      <c r="R89" s="23">
        <f>ROUND(K89/H89*I89,0)</f>
        <v>10833</v>
      </c>
      <c r="S89" s="23">
        <f>ROUND(L89/H89*I89,0)</f>
        <v>3375</v>
      </c>
      <c r="T89" s="23">
        <f>ROUND(M89/H89*I89,0)</f>
        <v>938</v>
      </c>
      <c r="U89" s="23">
        <f>ROUND(N89/H89*I89,0)</f>
        <v>938</v>
      </c>
      <c r="V89" s="23">
        <f>ROUND(O89/H89*I89,0)</f>
        <v>2917</v>
      </c>
      <c r="W89" s="23">
        <f>SUM(R89:V89)</f>
        <v>19001</v>
      </c>
      <c r="X89" s="23"/>
      <c r="Y89" s="23"/>
      <c r="Z89" s="23">
        <f>ROUND(W89*0.75%,0)</f>
        <v>143</v>
      </c>
      <c r="AA89" s="21">
        <f>ROUND(R89*12%,0)</f>
        <v>1300</v>
      </c>
      <c r="AB89" s="23">
        <f>SUM(X89:AA89)</f>
        <v>1443</v>
      </c>
      <c r="AC89" s="23">
        <f>W89-AB89</f>
        <v>17558</v>
      </c>
      <c r="AD89" s="23">
        <v>17558</v>
      </c>
      <c r="AE89" s="23">
        <f>Q89</f>
        <v>760</v>
      </c>
      <c r="AF89" s="23"/>
      <c r="AG89" s="21" t="s">
        <v>733</v>
      </c>
      <c r="AH89" s="21">
        <v>760</v>
      </c>
    </row>
    <row r="90" spans="1:36" s="24" customFormat="1" ht="35.1" customHeight="1">
      <c r="A90" s="21">
        <v>86</v>
      </c>
      <c r="B90" s="32" t="s">
        <v>148</v>
      </c>
      <c r="C90" s="32" t="s">
        <v>161</v>
      </c>
      <c r="D90" s="10">
        <v>337401503870</v>
      </c>
      <c r="E90" s="9" t="s">
        <v>554</v>
      </c>
      <c r="F90" s="21"/>
      <c r="G90" s="21"/>
      <c r="H90" s="21">
        <v>30</v>
      </c>
      <c r="I90" s="21">
        <v>20</v>
      </c>
      <c r="J90" s="21">
        <v>0</v>
      </c>
      <c r="K90" s="21">
        <v>13000</v>
      </c>
      <c r="L90" s="21">
        <v>4050</v>
      </c>
      <c r="M90" s="23">
        <v>1125</v>
      </c>
      <c r="N90" s="21">
        <v>1125</v>
      </c>
      <c r="O90" s="21">
        <v>3500</v>
      </c>
      <c r="P90" s="23">
        <f>SUM(K90:O90)</f>
        <v>22800</v>
      </c>
      <c r="Q90" s="23">
        <f>ROUND(P90/H90*J90,0)</f>
        <v>0</v>
      </c>
      <c r="R90" s="23">
        <f>ROUND(K90/H90*I90,0)</f>
        <v>8667</v>
      </c>
      <c r="S90" s="23">
        <f>ROUND(L90/H90*I90,0)</f>
        <v>2700</v>
      </c>
      <c r="T90" s="23">
        <f>ROUND(M90/H90*I90,0)</f>
        <v>750</v>
      </c>
      <c r="U90" s="23">
        <f>ROUND(N90/H90*I90,0)</f>
        <v>750</v>
      </c>
      <c r="V90" s="23">
        <f>ROUND(O90/H90*I90,0)</f>
        <v>2333</v>
      </c>
      <c r="W90" s="23">
        <f>SUM(R90:V90)</f>
        <v>15200</v>
      </c>
      <c r="X90" s="23"/>
      <c r="Y90" s="23"/>
      <c r="Z90" s="23">
        <f>ROUND(W90*0.75%,0)</f>
        <v>114</v>
      </c>
      <c r="AA90" s="21">
        <f>ROUND(R90*12%,0)</f>
        <v>1040</v>
      </c>
      <c r="AB90" s="23">
        <f>SUM(X90:AA90)</f>
        <v>1154</v>
      </c>
      <c r="AC90" s="23">
        <f>W90-AB90</f>
        <v>14046</v>
      </c>
      <c r="AD90" s="23">
        <v>14046</v>
      </c>
      <c r="AE90" s="23">
        <f>Q90</f>
        <v>0</v>
      </c>
      <c r="AF90" s="23"/>
      <c r="AG90" s="21" t="s">
        <v>733</v>
      </c>
      <c r="AH90" s="21">
        <v>0</v>
      </c>
    </row>
    <row r="91" spans="1:36" s="24" customFormat="1" ht="35.1" customHeight="1">
      <c r="A91" s="21">
        <v>87</v>
      </c>
      <c r="B91" s="32" t="s">
        <v>149</v>
      </c>
      <c r="C91" s="32" t="s">
        <v>231</v>
      </c>
      <c r="D91" s="10" t="s">
        <v>532</v>
      </c>
      <c r="E91" s="9" t="s">
        <v>566</v>
      </c>
      <c r="F91" s="21"/>
      <c r="G91" s="21"/>
      <c r="H91" s="21">
        <v>30</v>
      </c>
      <c r="I91" s="21">
        <v>19</v>
      </c>
      <c r="J91" s="21">
        <v>0</v>
      </c>
      <c r="K91" s="21">
        <v>13000</v>
      </c>
      <c r="L91" s="21">
        <v>4050</v>
      </c>
      <c r="M91" s="23">
        <v>1125</v>
      </c>
      <c r="N91" s="21">
        <v>1125</v>
      </c>
      <c r="O91" s="21">
        <v>3500</v>
      </c>
      <c r="P91" s="23">
        <f>SUM(K91:O91)</f>
        <v>22800</v>
      </c>
      <c r="Q91" s="23">
        <f>ROUND(P91/H91*J91,0)</f>
        <v>0</v>
      </c>
      <c r="R91" s="23">
        <f>ROUND(K91/H91*I91,0)</f>
        <v>8233</v>
      </c>
      <c r="S91" s="23">
        <f>ROUND(L91/H91*I91,0)</f>
        <v>2565</v>
      </c>
      <c r="T91" s="23">
        <f>ROUND(M91/H91*I91,0)</f>
        <v>713</v>
      </c>
      <c r="U91" s="23">
        <f>ROUND(N91/H91*I91,0)</f>
        <v>713</v>
      </c>
      <c r="V91" s="23">
        <f>ROUND(O91/H91*I91,0)</f>
        <v>2217</v>
      </c>
      <c r="W91" s="23">
        <f>SUM(R91:V91)</f>
        <v>14441</v>
      </c>
      <c r="X91" s="23"/>
      <c r="Y91" s="23"/>
      <c r="Z91" s="23">
        <f>ROUND(W91*0.75%,0)</f>
        <v>108</v>
      </c>
      <c r="AA91" s="21">
        <f>ROUND(R91*12%,0)</f>
        <v>988</v>
      </c>
      <c r="AB91" s="23">
        <f>SUM(X91:AA91)</f>
        <v>1096</v>
      </c>
      <c r="AC91" s="23">
        <f>W91-AB91</f>
        <v>13345</v>
      </c>
      <c r="AD91" s="23">
        <v>13345</v>
      </c>
      <c r="AE91" s="23">
        <f>Q91</f>
        <v>0</v>
      </c>
      <c r="AF91" s="23"/>
      <c r="AG91" s="21" t="s">
        <v>754</v>
      </c>
      <c r="AH91" s="21">
        <v>0</v>
      </c>
      <c r="AJ91" s="71"/>
    </row>
    <row r="92" spans="1:36" s="24" customFormat="1" ht="35.1" customHeight="1">
      <c r="A92" s="21">
        <v>88</v>
      </c>
      <c r="B92" s="32" t="s">
        <v>150</v>
      </c>
      <c r="C92" s="32" t="s">
        <v>155</v>
      </c>
      <c r="D92" s="10">
        <v>20141203491</v>
      </c>
      <c r="E92" s="9" t="s">
        <v>568</v>
      </c>
      <c r="F92" s="21"/>
      <c r="G92" s="21"/>
      <c r="H92" s="21">
        <v>30</v>
      </c>
      <c r="I92" s="21">
        <v>21</v>
      </c>
      <c r="J92" s="21">
        <v>0</v>
      </c>
      <c r="K92" s="21">
        <v>13000</v>
      </c>
      <c r="L92" s="21">
        <v>4050</v>
      </c>
      <c r="M92" s="23">
        <v>1125</v>
      </c>
      <c r="N92" s="21">
        <v>1125</v>
      </c>
      <c r="O92" s="21">
        <v>3500</v>
      </c>
      <c r="P92" s="23">
        <f>SUM(K92:O92)</f>
        <v>22800</v>
      </c>
      <c r="Q92" s="23">
        <f>ROUND(P92/H92*J92,0)</f>
        <v>0</v>
      </c>
      <c r="R92" s="23">
        <f>ROUND(K92/H92*I92,0)</f>
        <v>9100</v>
      </c>
      <c r="S92" s="23">
        <f>ROUND(L92/H92*I92,0)</f>
        <v>2835</v>
      </c>
      <c r="T92" s="23">
        <f>ROUND(M92/H92*I92,0)</f>
        <v>788</v>
      </c>
      <c r="U92" s="23">
        <f>ROUND(N92/H92*I92,0)</f>
        <v>788</v>
      </c>
      <c r="V92" s="23">
        <f>ROUND(O92/H92*I92,0)</f>
        <v>2450</v>
      </c>
      <c r="W92" s="23">
        <f>SUM(R92:V92)</f>
        <v>15961</v>
      </c>
      <c r="X92" s="23"/>
      <c r="Y92" s="23"/>
      <c r="Z92" s="23">
        <f>ROUND(W92*0.75%,0)</f>
        <v>120</v>
      </c>
      <c r="AA92" s="21">
        <f>ROUND(R92*12%,0)</f>
        <v>1092</v>
      </c>
      <c r="AB92" s="23">
        <f>SUM(X92:AA92)</f>
        <v>1212</v>
      </c>
      <c r="AC92" s="23">
        <f>W92-AB92</f>
        <v>14749</v>
      </c>
      <c r="AD92" s="23">
        <v>14749</v>
      </c>
      <c r="AE92" s="23">
        <f>Q92</f>
        <v>0</v>
      </c>
      <c r="AF92" s="23"/>
      <c r="AG92" s="21" t="s">
        <v>754</v>
      </c>
      <c r="AH92" s="21">
        <v>0</v>
      </c>
      <c r="AJ92" s="71"/>
    </row>
    <row r="93" spans="1:36" s="24" customFormat="1" ht="35.1" customHeight="1">
      <c r="A93" s="21">
        <v>89</v>
      </c>
      <c r="B93" s="32" t="s">
        <v>151</v>
      </c>
      <c r="C93" s="32" t="s">
        <v>232</v>
      </c>
      <c r="D93" s="10">
        <v>697502010016262</v>
      </c>
      <c r="E93" s="9" t="s">
        <v>556</v>
      </c>
      <c r="F93" s="21"/>
      <c r="G93" s="21"/>
      <c r="H93" s="21">
        <v>30</v>
      </c>
      <c r="I93" s="21">
        <v>6</v>
      </c>
      <c r="J93" s="21">
        <v>0</v>
      </c>
      <c r="K93" s="21">
        <v>13000</v>
      </c>
      <c r="L93" s="21">
        <v>4050</v>
      </c>
      <c r="M93" s="23">
        <v>1125</v>
      </c>
      <c r="N93" s="21">
        <v>1125</v>
      </c>
      <c r="O93" s="21">
        <v>3500</v>
      </c>
      <c r="P93" s="23">
        <f>SUM(K93:O93)</f>
        <v>22800</v>
      </c>
      <c r="Q93" s="23">
        <f>ROUND(P93/H93*J93,0)</f>
        <v>0</v>
      </c>
      <c r="R93" s="23">
        <f>ROUND(K93/H93*I93,0)</f>
        <v>2600</v>
      </c>
      <c r="S93" s="23">
        <f>ROUND(L93/H93*I93,0)</f>
        <v>810</v>
      </c>
      <c r="T93" s="23">
        <f>ROUND(M93/H93*I93,0)</f>
        <v>225</v>
      </c>
      <c r="U93" s="23">
        <f>ROUND(N93/H93*I93,0)</f>
        <v>225</v>
      </c>
      <c r="V93" s="23">
        <f>ROUND(O93/H93*I93,0)</f>
        <v>700</v>
      </c>
      <c r="W93" s="23">
        <f>SUM(R93:V93)</f>
        <v>4560</v>
      </c>
      <c r="X93" s="23"/>
      <c r="Y93" s="23"/>
      <c r="Z93" s="23">
        <f>ROUND(W93*0.75%,0)</f>
        <v>34</v>
      </c>
      <c r="AA93" s="21">
        <f>ROUND(R93*12%,0)</f>
        <v>312</v>
      </c>
      <c r="AB93" s="23">
        <f>SUM(X93:AA93)</f>
        <v>346</v>
      </c>
      <c r="AC93" s="23">
        <f>W93-AB93</f>
        <v>4214</v>
      </c>
      <c r="AD93" s="23">
        <v>4214</v>
      </c>
      <c r="AE93" s="23">
        <f>Q93</f>
        <v>0</v>
      </c>
      <c r="AF93" s="23"/>
      <c r="AG93" s="21" t="s">
        <v>754</v>
      </c>
      <c r="AH93" s="21">
        <v>0</v>
      </c>
      <c r="AJ93" s="71"/>
    </row>
    <row r="94" spans="1:36" s="24" customFormat="1" ht="35.1" customHeight="1">
      <c r="A94" s="21">
        <v>90</v>
      </c>
      <c r="B94" s="32" t="s">
        <v>152</v>
      </c>
      <c r="C94" s="32" t="s">
        <v>233</v>
      </c>
      <c r="D94" s="10" t="s">
        <v>533</v>
      </c>
      <c r="E94" s="9" t="s">
        <v>569</v>
      </c>
      <c r="F94" s="21"/>
      <c r="G94" s="21"/>
      <c r="H94" s="21">
        <v>30</v>
      </c>
      <c r="I94" s="21">
        <v>21</v>
      </c>
      <c r="J94" s="21">
        <v>1</v>
      </c>
      <c r="K94" s="21">
        <v>13000</v>
      </c>
      <c r="L94" s="21">
        <v>4050</v>
      </c>
      <c r="M94" s="23">
        <v>1125</v>
      </c>
      <c r="N94" s="21">
        <v>1125</v>
      </c>
      <c r="O94" s="21">
        <v>3500</v>
      </c>
      <c r="P94" s="23">
        <f>SUM(K94:O94)</f>
        <v>22800</v>
      </c>
      <c r="Q94" s="23">
        <f>ROUND(P94/H94*J94,0)</f>
        <v>760</v>
      </c>
      <c r="R94" s="23">
        <f>ROUND(K94/H94*I94,0)</f>
        <v>9100</v>
      </c>
      <c r="S94" s="23">
        <f>ROUND(L94/H94*I94,0)</f>
        <v>2835</v>
      </c>
      <c r="T94" s="23">
        <f>ROUND(M94/H94*I94,0)</f>
        <v>788</v>
      </c>
      <c r="U94" s="23">
        <f>ROUND(N94/H94*I94,0)</f>
        <v>788</v>
      </c>
      <c r="V94" s="23">
        <f>ROUND(O94/H94*I94,0)</f>
        <v>2450</v>
      </c>
      <c r="W94" s="23">
        <f>SUM(R94:V94)</f>
        <v>15961</v>
      </c>
      <c r="X94" s="23"/>
      <c r="Y94" s="23"/>
      <c r="Z94" s="23">
        <f>ROUND(W94*0.75%,0)</f>
        <v>120</v>
      </c>
      <c r="AA94" s="21">
        <f>ROUND(R94*12%,0)</f>
        <v>1092</v>
      </c>
      <c r="AB94" s="23">
        <f>SUM(X94:AA94)</f>
        <v>1212</v>
      </c>
      <c r="AC94" s="23">
        <f>W94-AB94</f>
        <v>14749</v>
      </c>
      <c r="AD94" s="23">
        <v>14749</v>
      </c>
      <c r="AE94" s="23">
        <f>Q94</f>
        <v>760</v>
      </c>
      <c r="AF94" s="23"/>
      <c r="AG94" s="21" t="s">
        <v>754</v>
      </c>
      <c r="AH94" s="21">
        <v>760</v>
      </c>
      <c r="AJ94" s="71"/>
    </row>
    <row r="95" spans="1:36" s="24" customFormat="1" ht="35.1" customHeight="1">
      <c r="A95" s="21">
        <v>91</v>
      </c>
      <c r="B95" s="32" t="s">
        <v>462</v>
      </c>
      <c r="C95" s="32" t="s">
        <v>467</v>
      </c>
      <c r="D95" s="8" t="s">
        <v>678</v>
      </c>
      <c r="E95" s="9" t="s">
        <v>568</v>
      </c>
      <c r="F95" s="21"/>
      <c r="G95" s="21"/>
      <c r="H95" s="21">
        <v>30</v>
      </c>
      <c r="I95" s="21">
        <v>28</v>
      </c>
      <c r="J95" s="21">
        <v>0</v>
      </c>
      <c r="K95" s="21">
        <v>13000</v>
      </c>
      <c r="L95" s="21">
        <v>4050</v>
      </c>
      <c r="M95" s="23">
        <v>1125</v>
      </c>
      <c r="N95" s="21">
        <v>1125</v>
      </c>
      <c r="O95" s="21">
        <v>3500</v>
      </c>
      <c r="P95" s="23">
        <f>SUM(K95:O95)</f>
        <v>22800</v>
      </c>
      <c r="Q95" s="23">
        <f>ROUND(P95/H95*J95,0)</f>
        <v>0</v>
      </c>
      <c r="R95" s="23">
        <f>ROUND(K95/H95*I95,0)</f>
        <v>12133</v>
      </c>
      <c r="S95" s="23">
        <f>ROUND(L95/H95*I95,0)</f>
        <v>3780</v>
      </c>
      <c r="T95" s="23">
        <f>ROUND(M95/H95*I95,0)</f>
        <v>1050</v>
      </c>
      <c r="U95" s="23">
        <f>ROUND(N95/H95*I95,0)</f>
        <v>1050</v>
      </c>
      <c r="V95" s="23">
        <f>ROUND(O95/H95*I95,0)</f>
        <v>3267</v>
      </c>
      <c r="W95" s="23">
        <f>SUM(R95:V95)</f>
        <v>21280</v>
      </c>
      <c r="X95" s="23"/>
      <c r="Y95" s="23">
        <v>800</v>
      </c>
      <c r="Z95" s="23">
        <f>ROUND(W95*0.75%,0)</f>
        <v>160</v>
      </c>
      <c r="AA95" s="21">
        <f>ROUND(R95*12%,0)</f>
        <v>1456</v>
      </c>
      <c r="AB95" s="23">
        <f>SUM(X95:AA95)</f>
        <v>2416</v>
      </c>
      <c r="AC95" s="23">
        <f>W95-AB95</f>
        <v>18864</v>
      </c>
      <c r="AD95" s="23">
        <v>18864</v>
      </c>
      <c r="AE95" s="23">
        <f>Q95</f>
        <v>0</v>
      </c>
      <c r="AF95" s="23"/>
      <c r="AG95" s="21" t="s">
        <v>754</v>
      </c>
      <c r="AH95" s="21">
        <v>0</v>
      </c>
      <c r="AJ95" s="71"/>
    </row>
    <row r="96" spans="1:36" s="24" customFormat="1" ht="35.1" customHeight="1">
      <c r="A96" s="21">
        <v>92</v>
      </c>
      <c r="B96" s="32" t="s">
        <v>463</v>
      </c>
      <c r="C96" s="32" t="s">
        <v>468</v>
      </c>
      <c r="D96" s="8" t="s">
        <v>679</v>
      </c>
      <c r="E96" s="9" t="s">
        <v>554</v>
      </c>
      <c r="F96" s="21"/>
      <c r="G96" s="21"/>
      <c r="H96" s="21">
        <v>30</v>
      </c>
      <c r="I96" s="21">
        <v>18</v>
      </c>
      <c r="J96" s="21">
        <v>0</v>
      </c>
      <c r="K96" s="21">
        <v>13000</v>
      </c>
      <c r="L96" s="21">
        <v>4050</v>
      </c>
      <c r="M96" s="23">
        <v>1125</v>
      </c>
      <c r="N96" s="21">
        <v>1125</v>
      </c>
      <c r="O96" s="21">
        <v>3500</v>
      </c>
      <c r="P96" s="23">
        <f>SUM(K96:O96)</f>
        <v>22800</v>
      </c>
      <c r="Q96" s="23">
        <f>ROUND(P96/H96*J96,0)</f>
        <v>0</v>
      </c>
      <c r="R96" s="23">
        <f>ROUND(K96/H96*I96,0)</f>
        <v>7800</v>
      </c>
      <c r="S96" s="23">
        <f>ROUND(L96/H96*I96,0)</f>
        <v>2430</v>
      </c>
      <c r="T96" s="23">
        <f>ROUND(M96/H96*I96,0)</f>
        <v>675</v>
      </c>
      <c r="U96" s="23">
        <f>ROUND(N96/H96*I96,0)</f>
        <v>675</v>
      </c>
      <c r="V96" s="23">
        <f>ROUND(O96/H96*I96,0)</f>
        <v>2100</v>
      </c>
      <c r="W96" s="23">
        <f>SUM(R96:V96)</f>
        <v>13680</v>
      </c>
      <c r="X96" s="23"/>
      <c r="Y96" s="23"/>
      <c r="Z96" s="23">
        <f>ROUND(W96*0.75%,0)</f>
        <v>103</v>
      </c>
      <c r="AA96" s="21">
        <f>ROUND(R96*12%,0)</f>
        <v>936</v>
      </c>
      <c r="AB96" s="23">
        <f>SUM(X96:AA96)</f>
        <v>1039</v>
      </c>
      <c r="AC96" s="23">
        <f>W96-AB96</f>
        <v>12641</v>
      </c>
      <c r="AD96" s="23">
        <v>12641</v>
      </c>
      <c r="AE96" s="23">
        <f>Q96</f>
        <v>0</v>
      </c>
      <c r="AF96" s="23"/>
      <c r="AG96" s="21" t="s">
        <v>733</v>
      </c>
      <c r="AH96" s="21">
        <v>0</v>
      </c>
    </row>
    <row r="97" spans="1:36" s="24" customFormat="1" ht="35.1" customHeight="1">
      <c r="A97" s="21">
        <v>93</v>
      </c>
      <c r="B97" s="32" t="s">
        <v>464</v>
      </c>
      <c r="C97" s="32" t="s">
        <v>469</v>
      </c>
      <c r="D97" s="8" t="s">
        <v>680</v>
      </c>
      <c r="E97" s="9" t="s">
        <v>681</v>
      </c>
      <c r="F97" s="21"/>
      <c r="G97" s="21"/>
      <c r="H97" s="21">
        <v>30</v>
      </c>
      <c r="I97" s="21">
        <v>23</v>
      </c>
      <c r="J97" s="21">
        <v>0</v>
      </c>
      <c r="K97" s="21">
        <v>13000</v>
      </c>
      <c r="L97" s="21">
        <v>4050</v>
      </c>
      <c r="M97" s="23">
        <v>1125</v>
      </c>
      <c r="N97" s="21">
        <v>1125</v>
      </c>
      <c r="O97" s="21">
        <v>3500</v>
      </c>
      <c r="P97" s="23">
        <f>SUM(K97:O97)</f>
        <v>22800</v>
      </c>
      <c r="Q97" s="23">
        <f>ROUND(P97/H97*J97,0)</f>
        <v>0</v>
      </c>
      <c r="R97" s="23">
        <f>ROUND(K97/H97*I97,0)</f>
        <v>9967</v>
      </c>
      <c r="S97" s="23">
        <f>ROUND(L97/H97*I97,0)</f>
        <v>3105</v>
      </c>
      <c r="T97" s="23">
        <f>ROUND(M97/H97*I97,0)</f>
        <v>863</v>
      </c>
      <c r="U97" s="23">
        <f>ROUND(N97/H97*I97,0)</f>
        <v>863</v>
      </c>
      <c r="V97" s="23">
        <f>ROUND(O97/H97*I97,0)</f>
        <v>2683</v>
      </c>
      <c r="W97" s="23">
        <f>SUM(R97:V97)</f>
        <v>17481</v>
      </c>
      <c r="X97" s="23"/>
      <c r="Y97" s="23"/>
      <c r="Z97" s="23">
        <f>ROUND(W97*0.75%,0)</f>
        <v>131</v>
      </c>
      <c r="AA97" s="21">
        <f>ROUND(R97*12%,0)</f>
        <v>1196</v>
      </c>
      <c r="AB97" s="23">
        <f>SUM(X97:AA97)</f>
        <v>1327</v>
      </c>
      <c r="AC97" s="23">
        <f>W97-AB97</f>
        <v>16154</v>
      </c>
      <c r="AD97" s="23">
        <v>16154</v>
      </c>
      <c r="AE97" s="23">
        <f>Q97</f>
        <v>0</v>
      </c>
      <c r="AF97" s="23"/>
      <c r="AG97" s="21" t="s">
        <v>754</v>
      </c>
      <c r="AH97" s="21">
        <v>0</v>
      </c>
      <c r="AJ97" s="71"/>
    </row>
    <row r="98" spans="1:36" s="24" customFormat="1" ht="35.1" customHeight="1">
      <c r="A98" s="21">
        <v>94</v>
      </c>
      <c r="B98" s="32" t="s">
        <v>718</v>
      </c>
      <c r="C98" s="32" t="s">
        <v>723</v>
      </c>
      <c r="D98" s="8">
        <v>520101208300496</v>
      </c>
      <c r="E98" s="9" t="s">
        <v>741</v>
      </c>
      <c r="F98" s="21"/>
      <c r="G98" s="21"/>
      <c r="H98" s="21">
        <v>30</v>
      </c>
      <c r="I98" s="21">
        <v>9</v>
      </c>
      <c r="J98" s="21">
        <v>1</v>
      </c>
      <c r="K98" s="21">
        <v>13000</v>
      </c>
      <c r="L98" s="21">
        <v>4050</v>
      </c>
      <c r="M98" s="23">
        <v>1125</v>
      </c>
      <c r="N98" s="21">
        <v>1125</v>
      </c>
      <c r="O98" s="21">
        <v>3500</v>
      </c>
      <c r="P98" s="23">
        <f>SUM(K98:O98)</f>
        <v>22800</v>
      </c>
      <c r="Q98" s="23">
        <f>ROUND(P98/H98*J98,0)</f>
        <v>760</v>
      </c>
      <c r="R98" s="23">
        <f>ROUND(K98/H98*I98,0)</f>
        <v>3900</v>
      </c>
      <c r="S98" s="23">
        <f>ROUND(L98/H98*I98,0)</f>
        <v>1215</v>
      </c>
      <c r="T98" s="23">
        <f>ROUND(M98/H98*I98,0)</f>
        <v>338</v>
      </c>
      <c r="U98" s="23">
        <f>ROUND(N98/H98*I98,0)</f>
        <v>338</v>
      </c>
      <c r="V98" s="23">
        <f>ROUND(O98/H98*I98,0)</f>
        <v>1050</v>
      </c>
      <c r="W98" s="23">
        <f>SUM(R98:V98)</f>
        <v>6841</v>
      </c>
      <c r="X98" s="23"/>
      <c r="Y98" s="23">
        <v>1600</v>
      </c>
      <c r="Z98" s="23">
        <f>ROUND(W98*0.75%,0)</f>
        <v>51</v>
      </c>
      <c r="AA98" s="21">
        <f>ROUND(R98*12%,0)</f>
        <v>468</v>
      </c>
      <c r="AB98" s="23">
        <f>SUM(X98:AA98)</f>
        <v>2119</v>
      </c>
      <c r="AC98" s="23">
        <f>W98-AB98</f>
        <v>4722</v>
      </c>
      <c r="AD98" s="23">
        <v>4722</v>
      </c>
      <c r="AE98" s="23">
        <f>Q98</f>
        <v>760</v>
      </c>
      <c r="AF98" s="23"/>
      <c r="AG98" s="21" t="s">
        <v>754</v>
      </c>
      <c r="AH98" s="21">
        <v>760</v>
      </c>
      <c r="AJ98" s="71"/>
    </row>
    <row r="99" spans="1:36" s="24" customFormat="1" ht="35.1" customHeight="1">
      <c r="A99" s="21">
        <v>95</v>
      </c>
      <c r="B99" s="32" t="s">
        <v>727</v>
      </c>
      <c r="C99" s="32" t="s">
        <v>728</v>
      </c>
      <c r="D99" s="10">
        <v>732201500434</v>
      </c>
      <c r="E99" s="9" t="s">
        <v>60</v>
      </c>
      <c r="F99" s="21"/>
      <c r="G99" s="21"/>
      <c r="H99" s="21">
        <v>30</v>
      </c>
      <c r="I99" s="21">
        <v>22</v>
      </c>
      <c r="J99" s="21">
        <v>0</v>
      </c>
      <c r="K99" s="21">
        <v>13000</v>
      </c>
      <c r="L99" s="21">
        <v>4050</v>
      </c>
      <c r="M99" s="23">
        <v>1125</v>
      </c>
      <c r="N99" s="21">
        <v>1125</v>
      </c>
      <c r="O99" s="21">
        <v>3500</v>
      </c>
      <c r="P99" s="23">
        <f>SUM(K99:O99)</f>
        <v>22800</v>
      </c>
      <c r="Q99" s="23">
        <f>ROUND(P99/H99*J99,0)</f>
        <v>0</v>
      </c>
      <c r="R99" s="23">
        <f>ROUND(K99/H99*I99,0)</f>
        <v>9533</v>
      </c>
      <c r="S99" s="23">
        <f>ROUND(L99/H99*I99,0)</f>
        <v>2970</v>
      </c>
      <c r="T99" s="23">
        <f>ROUND(M99/H99*I99,0)</f>
        <v>825</v>
      </c>
      <c r="U99" s="23">
        <f>ROUND(N99/H99*I99,0)</f>
        <v>825</v>
      </c>
      <c r="V99" s="23">
        <f>ROUND(O99/H99*I99,0)</f>
        <v>2567</v>
      </c>
      <c r="W99" s="23">
        <f>SUM(R99:V99)</f>
        <v>16720</v>
      </c>
      <c r="X99" s="23"/>
      <c r="Y99" s="23"/>
      <c r="Z99" s="23">
        <f>ROUND(W99*0.75%,0)</f>
        <v>125</v>
      </c>
      <c r="AA99" s="21">
        <f>ROUND(R99*12%,0)</f>
        <v>1144</v>
      </c>
      <c r="AB99" s="23">
        <f>SUM(X99:AA99)</f>
        <v>1269</v>
      </c>
      <c r="AC99" s="23">
        <f>W99-AB99</f>
        <v>15451</v>
      </c>
      <c r="AD99" s="23">
        <v>15451</v>
      </c>
      <c r="AE99" s="23">
        <f>Q99</f>
        <v>0</v>
      </c>
      <c r="AF99" s="23"/>
      <c r="AG99" s="21" t="s">
        <v>754</v>
      </c>
      <c r="AH99" s="21">
        <v>0</v>
      </c>
      <c r="AJ99" s="71"/>
    </row>
    <row r="100" spans="1:36" s="24" customFormat="1" ht="35.1" customHeight="1">
      <c r="A100" s="21">
        <v>96</v>
      </c>
      <c r="B100" s="32" t="s">
        <v>719</v>
      </c>
      <c r="C100" s="32" t="s">
        <v>724</v>
      </c>
      <c r="D100" s="8">
        <v>919773689763</v>
      </c>
      <c r="E100" s="9" t="s">
        <v>750</v>
      </c>
      <c r="F100" s="21"/>
      <c r="G100" s="21"/>
      <c r="H100" s="21">
        <v>30</v>
      </c>
      <c r="I100" s="21">
        <v>4</v>
      </c>
      <c r="J100" s="21">
        <v>0</v>
      </c>
      <c r="K100" s="21">
        <v>13000</v>
      </c>
      <c r="L100" s="21">
        <v>4050</v>
      </c>
      <c r="M100" s="23">
        <v>1125</v>
      </c>
      <c r="N100" s="21">
        <v>1125</v>
      </c>
      <c r="O100" s="21">
        <v>3500</v>
      </c>
      <c r="P100" s="23">
        <f>SUM(K100:O100)</f>
        <v>22800</v>
      </c>
      <c r="Q100" s="23">
        <f>ROUND(P100/H100*J100,0)</f>
        <v>0</v>
      </c>
      <c r="R100" s="23">
        <f>ROUND(K100/H100*I100,0)</f>
        <v>1733</v>
      </c>
      <c r="S100" s="23">
        <f>ROUND(L100/H100*I100,0)</f>
        <v>540</v>
      </c>
      <c r="T100" s="23">
        <f>ROUND(M100/H100*I100,0)</f>
        <v>150</v>
      </c>
      <c r="U100" s="23">
        <f>ROUND(N100/H100*I100,0)</f>
        <v>150</v>
      </c>
      <c r="V100" s="23">
        <f>ROUND(O100/H100*I100,0)</f>
        <v>467</v>
      </c>
      <c r="W100" s="23">
        <f>SUM(R100:V100)</f>
        <v>3040</v>
      </c>
      <c r="X100" s="23"/>
      <c r="Y100" s="23">
        <v>800</v>
      </c>
      <c r="Z100" s="23">
        <f>ROUND(W100*0.75%,0)</f>
        <v>23</v>
      </c>
      <c r="AA100" s="21">
        <f>ROUND(R100*12%,0)</f>
        <v>208</v>
      </c>
      <c r="AB100" s="23">
        <f>SUM(X100:AA100)</f>
        <v>1031</v>
      </c>
      <c r="AC100" s="23">
        <f>W100-AB100</f>
        <v>2009</v>
      </c>
      <c r="AD100" s="23">
        <v>2009</v>
      </c>
      <c r="AE100" s="23">
        <f>Q100</f>
        <v>0</v>
      </c>
      <c r="AF100" s="23"/>
      <c r="AG100" s="21" t="s">
        <v>754</v>
      </c>
      <c r="AH100" s="21">
        <v>0</v>
      </c>
      <c r="AJ100" s="71"/>
    </row>
    <row r="101" spans="1:36" s="24" customFormat="1" ht="35.1" customHeight="1">
      <c r="A101" s="21">
        <v>97</v>
      </c>
      <c r="B101" s="32" t="s">
        <v>720</v>
      </c>
      <c r="C101" s="32" t="s">
        <v>725</v>
      </c>
      <c r="D101" s="8">
        <v>8845505711</v>
      </c>
      <c r="E101" s="9" t="s">
        <v>618</v>
      </c>
      <c r="F101" s="21"/>
      <c r="G101" s="21"/>
      <c r="H101" s="21">
        <v>30</v>
      </c>
      <c r="I101" s="21">
        <v>6</v>
      </c>
      <c r="J101" s="21">
        <v>0</v>
      </c>
      <c r="K101" s="21">
        <v>13000</v>
      </c>
      <c r="L101" s="21">
        <v>4050</v>
      </c>
      <c r="M101" s="23">
        <v>1125</v>
      </c>
      <c r="N101" s="21">
        <v>1125</v>
      </c>
      <c r="O101" s="21">
        <v>3500</v>
      </c>
      <c r="P101" s="23">
        <f>SUM(K101:O101)</f>
        <v>22800</v>
      </c>
      <c r="Q101" s="23">
        <f>ROUND(P101/H101*J101,0)</f>
        <v>0</v>
      </c>
      <c r="R101" s="23">
        <f>ROUND(K101/H101*I101,0)</f>
        <v>2600</v>
      </c>
      <c r="S101" s="23">
        <f>ROUND(L101/H101*I101,0)</f>
        <v>810</v>
      </c>
      <c r="T101" s="23">
        <f>ROUND(M101/H101*I101,0)</f>
        <v>225</v>
      </c>
      <c r="U101" s="23">
        <f>ROUND(N101/H101*I101,0)</f>
        <v>225</v>
      </c>
      <c r="V101" s="23">
        <f>ROUND(O101/H101*I101,0)</f>
        <v>700</v>
      </c>
      <c r="W101" s="23">
        <f>SUM(R101:V101)</f>
        <v>4560</v>
      </c>
      <c r="X101" s="23"/>
      <c r="Y101" s="23">
        <v>800</v>
      </c>
      <c r="Z101" s="23">
        <f>ROUND(W101*0.75%,0)</f>
        <v>34</v>
      </c>
      <c r="AA101" s="21">
        <f>ROUND(R101*12%,0)</f>
        <v>312</v>
      </c>
      <c r="AB101" s="23">
        <f>SUM(X101:AA101)</f>
        <v>1146</v>
      </c>
      <c r="AC101" s="23">
        <f>W101-AB101</f>
        <v>3414</v>
      </c>
      <c r="AD101" s="23">
        <v>3414</v>
      </c>
      <c r="AE101" s="23">
        <f>Q101</f>
        <v>0</v>
      </c>
      <c r="AF101" s="23"/>
      <c r="AG101" s="21" t="s">
        <v>754</v>
      </c>
      <c r="AH101" s="21">
        <v>0</v>
      </c>
      <c r="AJ101" s="71"/>
    </row>
    <row r="102" spans="1:36" s="24" customFormat="1" ht="35.1" customHeight="1">
      <c r="A102" s="21">
        <v>98</v>
      </c>
      <c r="B102" s="32" t="s">
        <v>721</v>
      </c>
      <c r="C102" s="32" t="s">
        <v>726</v>
      </c>
      <c r="D102" s="25" t="s">
        <v>737</v>
      </c>
      <c r="E102" s="9" t="s">
        <v>738</v>
      </c>
      <c r="F102" s="21"/>
      <c r="G102" s="21"/>
      <c r="H102" s="21">
        <v>30</v>
      </c>
      <c r="I102" s="21">
        <v>5</v>
      </c>
      <c r="J102" s="21">
        <v>0</v>
      </c>
      <c r="K102" s="21">
        <v>13000</v>
      </c>
      <c r="L102" s="21">
        <v>4050</v>
      </c>
      <c r="M102" s="23">
        <v>1125</v>
      </c>
      <c r="N102" s="21">
        <v>1125</v>
      </c>
      <c r="O102" s="21">
        <v>3500</v>
      </c>
      <c r="P102" s="23">
        <f>SUM(K102:O102)</f>
        <v>22800</v>
      </c>
      <c r="Q102" s="23">
        <f>ROUND(P102/H102*J102,0)</f>
        <v>0</v>
      </c>
      <c r="R102" s="23">
        <f>ROUND(K102/H102*I102,0)</f>
        <v>2167</v>
      </c>
      <c r="S102" s="23">
        <f>ROUND(L102/H102*I102,0)</f>
        <v>675</v>
      </c>
      <c r="T102" s="23">
        <f>ROUND(M102/H102*I102,0)</f>
        <v>188</v>
      </c>
      <c r="U102" s="23">
        <f>ROUND(N102/H102*I102,0)</f>
        <v>188</v>
      </c>
      <c r="V102" s="23">
        <f>ROUND(O102/H102*I102,0)</f>
        <v>583</v>
      </c>
      <c r="W102" s="23">
        <f>SUM(R102:V102)</f>
        <v>3801</v>
      </c>
      <c r="X102" s="23"/>
      <c r="Y102" s="23">
        <v>800</v>
      </c>
      <c r="Z102" s="23">
        <f>ROUND(W102*0.75%,0)</f>
        <v>29</v>
      </c>
      <c r="AA102" s="21">
        <f>ROUND(R102*12%,0)</f>
        <v>260</v>
      </c>
      <c r="AB102" s="23">
        <f>SUM(X102:AA102)</f>
        <v>1089</v>
      </c>
      <c r="AC102" s="23">
        <f>W102-AB102</f>
        <v>2712</v>
      </c>
      <c r="AD102" s="23">
        <v>2712</v>
      </c>
      <c r="AE102" s="23">
        <f>Q102</f>
        <v>0</v>
      </c>
      <c r="AF102" s="23"/>
      <c r="AG102" s="21" t="s">
        <v>754</v>
      </c>
      <c r="AH102" s="21">
        <v>0</v>
      </c>
      <c r="AJ102" s="71"/>
    </row>
    <row r="103" spans="1:36" s="24" customFormat="1" ht="35.1" customHeight="1">
      <c r="A103" s="21">
        <v>99</v>
      </c>
      <c r="B103" s="32" t="s">
        <v>722</v>
      </c>
      <c r="C103" s="32" t="s">
        <v>395</v>
      </c>
      <c r="D103" s="10">
        <v>8147793526</v>
      </c>
      <c r="E103" s="9" t="s">
        <v>644</v>
      </c>
      <c r="F103" s="21"/>
      <c r="G103" s="21"/>
      <c r="H103" s="21">
        <v>30</v>
      </c>
      <c r="I103" s="21">
        <v>5</v>
      </c>
      <c r="J103" s="21">
        <v>0</v>
      </c>
      <c r="K103" s="21">
        <v>13000</v>
      </c>
      <c r="L103" s="21">
        <v>4050</v>
      </c>
      <c r="M103" s="23">
        <v>1125</v>
      </c>
      <c r="N103" s="21">
        <v>1125</v>
      </c>
      <c r="O103" s="21">
        <v>3500</v>
      </c>
      <c r="P103" s="23">
        <f>SUM(K103:O103)</f>
        <v>22800</v>
      </c>
      <c r="Q103" s="23">
        <f>ROUND(P103/H103*J103,0)</f>
        <v>0</v>
      </c>
      <c r="R103" s="23">
        <f>ROUND(K103/H103*I103,0)</f>
        <v>2167</v>
      </c>
      <c r="S103" s="23">
        <f>ROUND(L103/H103*I103,0)</f>
        <v>675</v>
      </c>
      <c r="T103" s="23">
        <f>ROUND(M103/H103*I103,0)</f>
        <v>188</v>
      </c>
      <c r="U103" s="23">
        <f>ROUND(N103/H103*I103,0)</f>
        <v>188</v>
      </c>
      <c r="V103" s="23">
        <f>ROUND(O103/H103*I103,0)</f>
        <v>583</v>
      </c>
      <c r="W103" s="23">
        <f>SUM(R103:V103)</f>
        <v>3801</v>
      </c>
      <c r="X103" s="23"/>
      <c r="Y103" s="23">
        <v>800</v>
      </c>
      <c r="Z103" s="23">
        <f>ROUND(W103*0.75%,0)</f>
        <v>29</v>
      </c>
      <c r="AA103" s="21">
        <f>ROUND(R103*12%,0)</f>
        <v>260</v>
      </c>
      <c r="AB103" s="23">
        <f>SUM(X103:AA103)</f>
        <v>1089</v>
      </c>
      <c r="AC103" s="23">
        <f>W103-AB103</f>
        <v>2712</v>
      </c>
      <c r="AD103" s="23">
        <v>2712</v>
      </c>
      <c r="AE103" s="23">
        <f>Q103</f>
        <v>0</v>
      </c>
      <c r="AF103" s="23"/>
      <c r="AG103" s="21" t="s">
        <v>754</v>
      </c>
      <c r="AH103" s="21">
        <v>0</v>
      </c>
      <c r="AJ103" s="71"/>
    </row>
    <row r="104" spans="1:36" s="24" customFormat="1" ht="35.1" customHeight="1">
      <c r="A104" s="21"/>
      <c r="B104" s="33"/>
      <c r="C104" s="32"/>
      <c r="D104" s="10"/>
      <c r="E104" s="9"/>
      <c r="F104" s="21"/>
      <c r="G104" s="21"/>
      <c r="H104" s="34">
        <f>SUM(H5:H103)</f>
        <v>2970</v>
      </c>
      <c r="I104" s="34">
        <f>SUM(I5:I103)</f>
        <v>2175</v>
      </c>
      <c r="J104" s="34">
        <f>SUM(J5:J103)</f>
        <v>61</v>
      </c>
      <c r="K104" s="34">
        <f>SUM(K5:K103)</f>
        <v>1287000</v>
      </c>
      <c r="L104" s="34">
        <f>SUM(L5:L103)</f>
        <v>400950</v>
      </c>
      <c r="M104" s="34">
        <f>SUM(M5:M103)</f>
        <v>111375</v>
      </c>
      <c r="N104" s="34">
        <f>SUM(N5:N103)</f>
        <v>111375</v>
      </c>
      <c r="O104" s="34">
        <f>SUM(O5:O103)</f>
        <v>346500</v>
      </c>
      <c r="P104" s="34">
        <f>SUM(P5:P103)</f>
        <v>2257200</v>
      </c>
      <c r="Q104" s="34">
        <f>SUM(Q5:Q103)</f>
        <v>46360</v>
      </c>
      <c r="R104" s="34">
        <f>SUM(R5:R103)</f>
        <v>942499</v>
      </c>
      <c r="S104" s="34">
        <f>SUM(S5:S103)</f>
        <v>293625</v>
      </c>
      <c r="T104" s="34">
        <f>SUM(T5:T103)</f>
        <v>81590</v>
      </c>
      <c r="U104" s="34">
        <f>SUM(U5:U103)</f>
        <v>81590</v>
      </c>
      <c r="V104" s="34">
        <f>SUM(V5:V103)</f>
        <v>253751</v>
      </c>
      <c r="W104" s="34">
        <f>SUM(W5:W103)</f>
        <v>1653055</v>
      </c>
      <c r="X104" s="35">
        <f>SUM(X5:X103)</f>
        <v>0</v>
      </c>
      <c r="Y104" s="34">
        <f>SUM(Y5:Y103)</f>
        <v>5600</v>
      </c>
      <c r="Z104" s="34">
        <f>SUM(Z5:Z103)</f>
        <v>12406</v>
      </c>
      <c r="AA104" s="34">
        <f>SUM(AA5:AA103)</f>
        <v>113100</v>
      </c>
      <c r="AB104" s="34">
        <f>SUM(AB5:AB103)</f>
        <v>131106</v>
      </c>
      <c r="AC104" s="34">
        <f>SUM(AC5:AC103)</f>
        <v>1521949</v>
      </c>
      <c r="AD104" s="34">
        <f>SUM(AD5:AD103)</f>
        <v>1521949</v>
      </c>
      <c r="AE104" s="34">
        <f>SUM(AE5:AE103)</f>
        <v>46360</v>
      </c>
      <c r="AF104" s="34">
        <f>SUM(AF5:AF103)</f>
        <v>0</v>
      </c>
      <c r="AG104" s="21"/>
      <c r="AH104" s="21">
        <v>46360</v>
      </c>
    </row>
    <row r="108" spans="1:36">
      <c r="U108" s="36">
        <v>1699415</v>
      </c>
    </row>
    <row r="109" spans="1:36">
      <c r="W109" s="36">
        <f>W104-U108</f>
        <v>-46360</v>
      </c>
    </row>
  </sheetData>
  <mergeCells count="5">
    <mergeCell ref="H1:K3"/>
    <mergeCell ref="L1:N3"/>
    <mergeCell ref="O1:AG1"/>
    <mergeCell ref="O2:AG2"/>
    <mergeCell ref="O3:AG3"/>
  </mergeCells>
  <conditionalFormatting sqref="D1:D1048576">
    <cfRule type="duplicateValues" dxfId="10" priority="17"/>
  </conditionalFormatting>
  <conditionalFormatting sqref="D45">
    <cfRule type="duplicateValues" dxfId="9" priority="15"/>
  </conditionalFormatting>
  <conditionalFormatting sqref="D72">
    <cfRule type="containsBlanks" dxfId="8" priority="14">
      <formula>LEN(TRIM(D72))=0</formula>
    </cfRule>
  </conditionalFormatting>
  <conditionalFormatting sqref="D72">
    <cfRule type="duplicateValues" dxfId="7" priority="13"/>
  </conditionalFormatting>
  <conditionalFormatting sqref="D96:D103">
    <cfRule type="duplicateValues" dxfId="6" priority="64"/>
  </conditionalFormatting>
  <conditionalFormatting sqref="D103">
    <cfRule type="duplicateValues" dxfId="5" priority="9"/>
    <cfRule type="duplicateValues" dxfId="4" priority="10"/>
  </conditionalFormatting>
  <conditionalFormatting sqref="D103">
    <cfRule type="duplicateValues" dxfId="3" priority="6"/>
    <cfRule type="duplicateValues" dxfId="2" priority="7"/>
    <cfRule type="duplicateValues" dxfId="1" priority="8"/>
  </conditionalFormatting>
  <conditionalFormatting sqref="D103">
    <cfRule type="duplicateValues" dxfId="0" priority="5"/>
  </conditionalFormatting>
  <hyperlinks>
    <hyperlink ref="Z4" r:id="rId1"/>
    <hyperlink ref="AA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49"/>
  <sheetViews>
    <sheetView workbookViewId="0">
      <selection activeCell="A3" sqref="A3:E3"/>
    </sheetView>
  </sheetViews>
  <sheetFormatPr defaultRowHeight="15.75"/>
  <cols>
    <col min="1" max="1" width="9" style="14"/>
    <col min="2" max="2" width="20" style="14" bestFit="1" customWidth="1"/>
    <col min="3" max="3" width="21" style="14" bestFit="1" customWidth="1"/>
    <col min="4" max="4" width="24" style="14" customWidth="1"/>
    <col min="5" max="5" width="17.625" style="14" bestFit="1" customWidth="1"/>
    <col min="6" max="6" width="20.375" style="14" hidden="1" customWidth="1"/>
    <col min="7" max="7" width="9" style="14" hidden="1" customWidth="1"/>
    <col min="8" max="8" width="19.5" style="14" customWidth="1"/>
    <col min="9" max="9" width="21" style="14" customWidth="1"/>
    <col min="10" max="10" width="12.25" style="14" customWidth="1"/>
    <col min="11" max="11" width="17.25" style="14" customWidth="1"/>
    <col min="12" max="12" width="12.25" style="14" customWidth="1"/>
    <col min="13" max="13" width="13.875" style="14" customWidth="1"/>
    <col min="14" max="14" width="13.625" style="14" customWidth="1"/>
    <col min="15" max="15" width="18.25" style="14" customWidth="1"/>
    <col min="16" max="16" width="12.875" style="14" customWidth="1"/>
    <col min="17" max="17" width="17.625" style="14" customWidth="1"/>
    <col min="18" max="18" width="18" style="14" customWidth="1"/>
    <col min="19" max="19" width="20.375" style="14" customWidth="1"/>
    <col min="20" max="21" width="15.75" style="14" customWidth="1"/>
    <col min="22" max="22" width="19.5" style="14" customWidth="1"/>
    <col min="23" max="23" width="14.125" style="14" customWidth="1"/>
    <col min="24" max="24" width="12.375" style="14" customWidth="1"/>
    <col min="25" max="25" width="16" style="14" customWidth="1"/>
    <col min="26" max="26" width="21.75" style="14" customWidth="1"/>
    <col min="27" max="27" width="18.875" style="14" customWidth="1"/>
    <col min="28" max="28" width="18.5" style="14" customWidth="1"/>
    <col min="29" max="29" width="16" style="14" bestFit="1" customWidth="1"/>
    <col min="30" max="30" width="18.875" style="14" bestFit="1" customWidth="1"/>
    <col min="31" max="16384" width="9" style="14"/>
  </cols>
  <sheetData>
    <row r="1" spans="1:30" ht="19.5" customHeight="1">
      <c r="A1" s="11" t="s">
        <v>19</v>
      </c>
      <c r="B1" s="12"/>
      <c r="C1" s="12"/>
      <c r="D1" s="12"/>
      <c r="E1" s="12"/>
      <c r="F1" s="12"/>
      <c r="G1" s="13"/>
      <c r="H1" s="37" t="s">
        <v>24</v>
      </c>
      <c r="I1" s="38"/>
      <c r="J1" s="38"/>
      <c r="K1" s="39"/>
      <c r="L1" s="44" t="s">
        <v>687</v>
      </c>
      <c r="M1" s="45"/>
      <c r="N1" s="46"/>
      <c r="O1" s="51" t="s">
        <v>686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3"/>
    </row>
    <row r="2" spans="1:30" ht="45.75" customHeight="1">
      <c r="A2" s="72" t="s">
        <v>458</v>
      </c>
      <c r="B2" s="73"/>
      <c r="C2" s="73"/>
      <c r="D2" s="73"/>
      <c r="E2" s="73"/>
      <c r="F2" s="16"/>
      <c r="G2" s="17"/>
      <c r="H2" s="40"/>
      <c r="I2" s="41"/>
      <c r="J2" s="41"/>
      <c r="K2" s="42"/>
      <c r="L2" s="47"/>
      <c r="M2" s="48"/>
      <c r="N2" s="49"/>
      <c r="O2" s="51" t="s">
        <v>21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3"/>
    </row>
    <row r="3" spans="1:30" ht="45.75" customHeight="1">
      <c r="A3" s="72" t="s">
        <v>22</v>
      </c>
      <c r="B3" s="73"/>
      <c r="C3" s="73"/>
      <c r="D3" s="73"/>
      <c r="E3" s="73"/>
      <c r="F3" s="16"/>
      <c r="G3" s="17"/>
      <c r="H3" s="57"/>
      <c r="I3" s="58"/>
      <c r="J3" s="58"/>
      <c r="K3" s="59"/>
      <c r="L3" s="60"/>
      <c r="M3" s="61"/>
      <c r="N3" s="62"/>
      <c r="O3" s="51" t="s">
        <v>23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3"/>
    </row>
    <row r="4" spans="1:30" s="20" customFormat="1" ht="57" customHeight="1">
      <c r="A4" s="18" t="s">
        <v>0</v>
      </c>
      <c r="B4" s="18" t="s">
        <v>2</v>
      </c>
      <c r="C4" s="18" t="s">
        <v>1</v>
      </c>
      <c r="D4" s="18" t="s">
        <v>3</v>
      </c>
      <c r="E4" s="18" t="s">
        <v>450</v>
      </c>
      <c r="F4" s="18" t="s">
        <v>4</v>
      </c>
      <c r="G4" s="18" t="s">
        <v>5</v>
      </c>
      <c r="H4" s="18" t="s">
        <v>6</v>
      </c>
      <c r="I4" s="18" t="s">
        <v>61</v>
      </c>
      <c r="J4" s="18" t="s">
        <v>715</v>
      </c>
      <c r="K4" s="18" t="s">
        <v>12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11</v>
      </c>
      <c r="Q4" s="18" t="s">
        <v>716</v>
      </c>
      <c r="R4" s="18" t="s">
        <v>13</v>
      </c>
      <c r="S4" s="18" t="s">
        <v>14</v>
      </c>
      <c r="T4" s="18" t="s">
        <v>15</v>
      </c>
      <c r="U4" s="18" t="s">
        <v>16</v>
      </c>
      <c r="V4" s="18" t="s">
        <v>62</v>
      </c>
      <c r="W4" s="18" t="s">
        <v>17</v>
      </c>
      <c r="X4" s="18" t="s">
        <v>18</v>
      </c>
      <c r="Y4" s="18" t="s">
        <v>451</v>
      </c>
      <c r="Z4" s="19" t="s">
        <v>35</v>
      </c>
      <c r="AA4" s="19" t="s">
        <v>36</v>
      </c>
      <c r="AB4" s="18" t="s">
        <v>63</v>
      </c>
      <c r="AC4" s="18" t="s">
        <v>64</v>
      </c>
      <c r="AD4" s="18" t="s">
        <v>40</v>
      </c>
    </row>
    <row r="5" spans="1:30" s="24" customFormat="1" ht="35.1" customHeight="1">
      <c r="A5" s="21">
        <v>1</v>
      </c>
      <c r="B5" s="22" t="s">
        <v>234</v>
      </c>
      <c r="C5" s="22" t="s">
        <v>477</v>
      </c>
      <c r="D5" s="10">
        <v>732201500129</v>
      </c>
      <c r="E5" s="9" t="s">
        <v>60</v>
      </c>
      <c r="F5" s="21"/>
      <c r="G5" s="21"/>
      <c r="H5" s="21">
        <v>30</v>
      </c>
      <c r="I5" s="21">
        <v>18</v>
      </c>
      <c r="J5" s="21">
        <v>0</v>
      </c>
      <c r="K5" s="21">
        <v>13000</v>
      </c>
      <c r="L5" s="21">
        <v>4050</v>
      </c>
      <c r="M5" s="23">
        <v>1125</v>
      </c>
      <c r="N5" s="21">
        <v>1125</v>
      </c>
      <c r="O5" s="21">
        <v>3500</v>
      </c>
      <c r="P5" s="23">
        <f>SUM(K5:O5)</f>
        <v>22800</v>
      </c>
      <c r="Q5" s="23">
        <f>P5/H5*J5</f>
        <v>0</v>
      </c>
      <c r="R5" s="23">
        <f>ROUND(K5/H5*I5,0)</f>
        <v>7800</v>
      </c>
      <c r="S5" s="23">
        <f>ROUND(L5/H5*I5,0)</f>
        <v>2430</v>
      </c>
      <c r="T5" s="23">
        <f>ROUND(M5/H5*I5,0)</f>
        <v>675</v>
      </c>
      <c r="U5" s="23">
        <f>ROUND(N5/H5*I5,0)</f>
        <v>675</v>
      </c>
      <c r="V5" s="23">
        <f>ROUND(O5/H5*I5,0)</f>
        <v>2100</v>
      </c>
      <c r="W5" s="23">
        <f>SUM(Q5:V5)</f>
        <v>13680</v>
      </c>
      <c r="X5" s="23"/>
      <c r="Y5" s="23"/>
      <c r="Z5" s="23">
        <f>ROUND(W5*0.75%,0)</f>
        <v>103</v>
      </c>
      <c r="AA5" s="21">
        <f>ROUND(R5*12%,0)</f>
        <v>936</v>
      </c>
      <c r="AB5" s="23">
        <f>SUM(X5:AA5)</f>
        <v>1039</v>
      </c>
      <c r="AC5" s="23">
        <f>W5-AB5</f>
        <v>12641</v>
      </c>
      <c r="AD5" s="21" t="s">
        <v>733</v>
      </c>
    </row>
    <row r="6" spans="1:30" s="24" customFormat="1" ht="35.1" customHeight="1">
      <c r="A6" s="21">
        <v>2</v>
      </c>
      <c r="B6" s="22" t="s">
        <v>235</v>
      </c>
      <c r="C6" s="22" t="s">
        <v>353</v>
      </c>
      <c r="D6" s="10">
        <v>235501506101</v>
      </c>
      <c r="E6" s="9" t="s">
        <v>449</v>
      </c>
      <c r="F6" s="21"/>
      <c r="G6" s="21"/>
      <c r="H6" s="21">
        <v>30</v>
      </c>
      <c r="I6" s="21">
        <v>23</v>
      </c>
      <c r="J6" s="21">
        <v>0</v>
      </c>
      <c r="K6" s="21">
        <v>13000</v>
      </c>
      <c r="L6" s="21">
        <v>4050</v>
      </c>
      <c r="M6" s="23">
        <v>1125</v>
      </c>
      <c r="N6" s="21">
        <v>1125</v>
      </c>
      <c r="O6" s="21">
        <v>3500</v>
      </c>
      <c r="P6" s="23">
        <f>SUM(K6:O6)</f>
        <v>22800</v>
      </c>
      <c r="Q6" s="23">
        <f>P6/H6*J6</f>
        <v>0</v>
      </c>
      <c r="R6" s="23">
        <f>ROUND(K6/H6*I6,0)</f>
        <v>9967</v>
      </c>
      <c r="S6" s="23">
        <f>ROUND(L6/H6*I6,0)</f>
        <v>3105</v>
      </c>
      <c r="T6" s="23">
        <f>ROUND(M6/H6*I6,0)</f>
        <v>863</v>
      </c>
      <c r="U6" s="23">
        <f>ROUND(N6/H6*I6,0)</f>
        <v>863</v>
      </c>
      <c r="V6" s="23">
        <f>ROUND(O6/H6*I6,0)</f>
        <v>2683</v>
      </c>
      <c r="W6" s="23">
        <f>SUM(Q6:V6)</f>
        <v>17481</v>
      </c>
      <c r="X6" s="23"/>
      <c r="Y6" s="23"/>
      <c r="Z6" s="23">
        <f>ROUND(W6*0.75%,0)</f>
        <v>131</v>
      </c>
      <c r="AA6" s="21">
        <f>ROUND(R6*12%,0)</f>
        <v>1196</v>
      </c>
      <c r="AB6" s="23">
        <f>SUM(X6:AA6)</f>
        <v>1327</v>
      </c>
      <c r="AC6" s="23">
        <f>W6-AB6</f>
        <v>16154</v>
      </c>
      <c r="AD6" s="21" t="s">
        <v>733</v>
      </c>
    </row>
    <row r="7" spans="1:30" s="24" customFormat="1" ht="35.1" customHeight="1">
      <c r="A7" s="21">
        <v>3</v>
      </c>
      <c r="B7" s="22" t="s">
        <v>236</v>
      </c>
      <c r="C7" s="22" t="s">
        <v>354</v>
      </c>
      <c r="D7" s="10">
        <v>235501506100</v>
      </c>
      <c r="E7" s="9" t="s">
        <v>449</v>
      </c>
      <c r="F7" s="21"/>
      <c r="G7" s="21"/>
      <c r="H7" s="21">
        <v>30</v>
      </c>
      <c r="I7" s="21">
        <v>23</v>
      </c>
      <c r="J7" s="21">
        <v>0</v>
      </c>
      <c r="K7" s="21">
        <v>13000</v>
      </c>
      <c r="L7" s="21">
        <v>4050</v>
      </c>
      <c r="M7" s="23">
        <v>1125</v>
      </c>
      <c r="N7" s="21">
        <v>1125</v>
      </c>
      <c r="O7" s="21">
        <v>3500</v>
      </c>
      <c r="P7" s="23">
        <f>SUM(K7:O7)</f>
        <v>22800</v>
      </c>
      <c r="Q7" s="23">
        <f>P7/H7*J7</f>
        <v>0</v>
      </c>
      <c r="R7" s="23">
        <f>ROUND(K7/H7*I7,0)</f>
        <v>9967</v>
      </c>
      <c r="S7" s="23">
        <f>ROUND(L7/H7*I7,0)</f>
        <v>3105</v>
      </c>
      <c r="T7" s="23">
        <f>ROUND(M7/H7*I7,0)</f>
        <v>863</v>
      </c>
      <c r="U7" s="23">
        <f>ROUND(N7/H7*I7,0)</f>
        <v>863</v>
      </c>
      <c r="V7" s="23">
        <f>ROUND(O7/H7*I7,0)</f>
        <v>2683</v>
      </c>
      <c r="W7" s="23">
        <f>SUM(Q7:V7)</f>
        <v>17481</v>
      </c>
      <c r="X7" s="23"/>
      <c r="Y7" s="23"/>
      <c r="Z7" s="23">
        <f>ROUND(W7*0.75%,0)</f>
        <v>131</v>
      </c>
      <c r="AA7" s="21">
        <f>ROUND(R7*12%,0)</f>
        <v>1196</v>
      </c>
      <c r="AB7" s="23">
        <f>SUM(X7:AA7)</f>
        <v>1327</v>
      </c>
      <c r="AC7" s="23">
        <f>W7-AB7</f>
        <v>16154</v>
      </c>
      <c r="AD7" s="21" t="s">
        <v>733</v>
      </c>
    </row>
    <row r="8" spans="1:30" s="24" customFormat="1" ht="35.1" customHeight="1">
      <c r="A8" s="21">
        <v>4</v>
      </c>
      <c r="B8" s="22" t="s">
        <v>689</v>
      </c>
      <c r="C8" s="22" t="s">
        <v>356</v>
      </c>
      <c r="D8" s="10">
        <v>235501505983</v>
      </c>
      <c r="E8" s="9">
        <v>0</v>
      </c>
      <c r="F8" s="21"/>
      <c r="G8" s="21"/>
      <c r="H8" s="21">
        <v>30</v>
      </c>
      <c r="I8" s="21">
        <v>22</v>
      </c>
      <c r="J8" s="21">
        <v>0</v>
      </c>
      <c r="K8" s="21">
        <v>13000</v>
      </c>
      <c r="L8" s="21">
        <v>4050</v>
      </c>
      <c r="M8" s="23">
        <v>1125</v>
      </c>
      <c r="N8" s="21">
        <v>1125</v>
      </c>
      <c r="O8" s="21">
        <v>3500</v>
      </c>
      <c r="P8" s="23">
        <f>SUM(K8:O8)</f>
        <v>22800</v>
      </c>
      <c r="Q8" s="23">
        <f>P8/H8*J8</f>
        <v>0</v>
      </c>
      <c r="R8" s="23">
        <f>ROUND(K8/H8*I8,0)</f>
        <v>9533</v>
      </c>
      <c r="S8" s="23">
        <f>ROUND(L8/H8*I8,0)</f>
        <v>2970</v>
      </c>
      <c r="T8" s="23">
        <f>ROUND(M8/H8*I8,0)</f>
        <v>825</v>
      </c>
      <c r="U8" s="23">
        <f>ROUND(N8/H8*I8,0)</f>
        <v>825</v>
      </c>
      <c r="V8" s="23">
        <f>ROUND(O8/H8*I8,0)</f>
        <v>2567</v>
      </c>
      <c r="W8" s="23">
        <f>SUM(Q8:V8)</f>
        <v>16720</v>
      </c>
      <c r="X8" s="23"/>
      <c r="Y8" s="23"/>
      <c r="Z8" s="23">
        <f>ROUND(W8*0.75%,0)</f>
        <v>125</v>
      </c>
      <c r="AA8" s="21">
        <f>ROUND(R8*12%,0)</f>
        <v>1144</v>
      </c>
      <c r="AB8" s="23">
        <f>SUM(X8:AA8)</f>
        <v>1269</v>
      </c>
      <c r="AC8" s="23">
        <f>W8-AB8</f>
        <v>15451</v>
      </c>
      <c r="AD8" s="21" t="s">
        <v>733</v>
      </c>
    </row>
    <row r="9" spans="1:30" s="24" customFormat="1" ht="35.1" customHeight="1">
      <c r="A9" s="21">
        <v>5</v>
      </c>
      <c r="B9" s="22" t="s">
        <v>690</v>
      </c>
      <c r="C9" s="22" t="s">
        <v>357</v>
      </c>
      <c r="D9" s="10">
        <v>732201500449</v>
      </c>
      <c r="E9" s="9">
        <v>0</v>
      </c>
      <c r="F9" s="21"/>
      <c r="G9" s="21"/>
      <c r="H9" s="21">
        <v>30</v>
      </c>
      <c r="I9" s="21">
        <v>21</v>
      </c>
      <c r="J9" s="21">
        <v>0</v>
      </c>
      <c r="K9" s="21">
        <v>13000</v>
      </c>
      <c r="L9" s="21">
        <v>4050</v>
      </c>
      <c r="M9" s="23">
        <v>1125</v>
      </c>
      <c r="N9" s="21">
        <v>1125</v>
      </c>
      <c r="O9" s="21">
        <v>3500</v>
      </c>
      <c r="P9" s="23">
        <f>SUM(K9:O9)</f>
        <v>22800</v>
      </c>
      <c r="Q9" s="23">
        <f>P9/H9*J9</f>
        <v>0</v>
      </c>
      <c r="R9" s="23">
        <f>ROUND(K9/H9*I9,0)</f>
        <v>9100</v>
      </c>
      <c r="S9" s="23">
        <f>ROUND(L9/H9*I9,0)</f>
        <v>2835</v>
      </c>
      <c r="T9" s="23">
        <f>ROUND(M9/H9*I9,0)</f>
        <v>788</v>
      </c>
      <c r="U9" s="23">
        <f>ROUND(N9/H9*I9,0)</f>
        <v>788</v>
      </c>
      <c r="V9" s="23">
        <f>ROUND(O9/H9*I9,0)</f>
        <v>2450</v>
      </c>
      <c r="W9" s="23">
        <f>SUM(Q9:V9)</f>
        <v>15961</v>
      </c>
      <c r="X9" s="23"/>
      <c r="Y9" s="23"/>
      <c r="Z9" s="23">
        <f>ROUND(W9*0.75%,0)</f>
        <v>120</v>
      </c>
      <c r="AA9" s="21">
        <f>ROUND(R9*12%,0)</f>
        <v>1092</v>
      </c>
      <c r="AB9" s="23">
        <f>SUM(X9:AA9)</f>
        <v>1212</v>
      </c>
      <c r="AC9" s="23">
        <f>W9-AB9</f>
        <v>14749</v>
      </c>
      <c r="AD9" s="21" t="s">
        <v>733</v>
      </c>
    </row>
    <row r="10" spans="1:30" s="24" customFormat="1" ht="35.1" customHeight="1">
      <c r="A10" s="21">
        <v>6</v>
      </c>
      <c r="B10" s="22" t="s">
        <v>691</v>
      </c>
      <c r="C10" s="22" t="s">
        <v>358</v>
      </c>
      <c r="D10" s="10">
        <v>235501506089</v>
      </c>
      <c r="E10" s="9">
        <v>0</v>
      </c>
      <c r="F10" s="21"/>
      <c r="G10" s="21"/>
      <c r="H10" s="21">
        <v>30</v>
      </c>
      <c r="I10" s="21">
        <v>28</v>
      </c>
      <c r="J10" s="21">
        <v>4</v>
      </c>
      <c r="K10" s="21">
        <v>13000</v>
      </c>
      <c r="L10" s="21">
        <v>4050</v>
      </c>
      <c r="M10" s="23">
        <v>1125</v>
      </c>
      <c r="N10" s="21">
        <v>1125</v>
      </c>
      <c r="O10" s="21">
        <v>3500</v>
      </c>
      <c r="P10" s="23">
        <f>SUM(K10:O10)</f>
        <v>22800</v>
      </c>
      <c r="Q10" s="23">
        <f>P10/H10*J10</f>
        <v>3040</v>
      </c>
      <c r="R10" s="23">
        <f>ROUND(K10/H10*I10,0)</f>
        <v>12133</v>
      </c>
      <c r="S10" s="23">
        <f>ROUND(L10/H10*I10,0)</f>
        <v>3780</v>
      </c>
      <c r="T10" s="23">
        <f>ROUND(M10/H10*I10,0)</f>
        <v>1050</v>
      </c>
      <c r="U10" s="23">
        <f>ROUND(N10/H10*I10,0)</f>
        <v>1050</v>
      </c>
      <c r="V10" s="23">
        <f>ROUND(O10/H10*I10,0)</f>
        <v>3267</v>
      </c>
      <c r="W10" s="23">
        <f>SUM(Q10:V10)</f>
        <v>24320</v>
      </c>
      <c r="X10" s="23"/>
      <c r="Y10" s="23">
        <v>800</v>
      </c>
      <c r="Z10" s="23">
        <f>ROUND(W10*0.75%,0)</f>
        <v>182</v>
      </c>
      <c r="AA10" s="21">
        <f>ROUND(R10*12%,0)</f>
        <v>1456</v>
      </c>
      <c r="AB10" s="23">
        <f>SUM(X10:AA10)</f>
        <v>2438</v>
      </c>
      <c r="AC10" s="23">
        <f>W10-AB10</f>
        <v>21882</v>
      </c>
      <c r="AD10" s="21" t="s">
        <v>733</v>
      </c>
    </row>
    <row r="11" spans="1:30" s="24" customFormat="1" ht="35.1" customHeight="1">
      <c r="A11" s="21">
        <v>7</v>
      </c>
      <c r="B11" s="22" t="s">
        <v>692</v>
      </c>
      <c r="C11" s="22" t="s">
        <v>359</v>
      </c>
      <c r="D11" s="10">
        <v>235501505400</v>
      </c>
      <c r="E11" s="9">
        <v>0</v>
      </c>
      <c r="F11" s="21"/>
      <c r="G11" s="21"/>
      <c r="H11" s="21">
        <v>30</v>
      </c>
      <c r="I11" s="21">
        <v>28</v>
      </c>
      <c r="J11" s="21">
        <v>0</v>
      </c>
      <c r="K11" s="21">
        <v>13000</v>
      </c>
      <c r="L11" s="21">
        <v>4050</v>
      </c>
      <c r="M11" s="23">
        <v>1125</v>
      </c>
      <c r="N11" s="21">
        <v>1125</v>
      </c>
      <c r="O11" s="21">
        <v>3500</v>
      </c>
      <c r="P11" s="23">
        <f>SUM(K11:O11)</f>
        <v>22800</v>
      </c>
      <c r="Q11" s="23">
        <f>P11/H11*J11</f>
        <v>0</v>
      </c>
      <c r="R11" s="23">
        <f>ROUND(K11/H11*I11,0)</f>
        <v>12133</v>
      </c>
      <c r="S11" s="23">
        <f>ROUND(L11/H11*I11,0)</f>
        <v>3780</v>
      </c>
      <c r="T11" s="23">
        <f>ROUND(M11/H11*I11,0)</f>
        <v>1050</v>
      </c>
      <c r="U11" s="23">
        <f>ROUND(N11/H11*I11,0)</f>
        <v>1050</v>
      </c>
      <c r="V11" s="23">
        <f>ROUND(O11/H11*I11,0)</f>
        <v>3267</v>
      </c>
      <c r="W11" s="23">
        <f>SUM(Q11:V11)</f>
        <v>21280</v>
      </c>
      <c r="X11" s="23"/>
      <c r="Y11" s="23"/>
      <c r="Z11" s="23">
        <f>ROUND(W11*0.75%,0)</f>
        <v>160</v>
      </c>
      <c r="AA11" s="21">
        <f>ROUND(R11*12%,0)</f>
        <v>1456</v>
      </c>
      <c r="AB11" s="23">
        <f>SUM(X11:AA11)</f>
        <v>1616</v>
      </c>
      <c r="AC11" s="23">
        <f>W11-AB11</f>
        <v>19664</v>
      </c>
      <c r="AD11" s="21" t="s">
        <v>733</v>
      </c>
    </row>
    <row r="12" spans="1:30" s="24" customFormat="1" ht="35.1" customHeight="1">
      <c r="A12" s="21">
        <v>8</v>
      </c>
      <c r="B12" s="22" t="s">
        <v>693</v>
      </c>
      <c r="C12" s="22" t="s">
        <v>360</v>
      </c>
      <c r="D12" s="10">
        <v>337401503978</v>
      </c>
      <c r="E12" s="9">
        <v>0</v>
      </c>
      <c r="F12" s="21"/>
      <c r="G12" s="21"/>
      <c r="H12" s="21">
        <v>30</v>
      </c>
      <c r="I12" s="21">
        <v>29</v>
      </c>
      <c r="J12" s="21">
        <v>0</v>
      </c>
      <c r="K12" s="21">
        <v>13000</v>
      </c>
      <c r="L12" s="21">
        <v>4050</v>
      </c>
      <c r="M12" s="23">
        <v>1125</v>
      </c>
      <c r="N12" s="21">
        <v>1125</v>
      </c>
      <c r="O12" s="21">
        <v>3500</v>
      </c>
      <c r="P12" s="23">
        <f>SUM(K12:O12)</f>
        <v>22800</v>
      </c>
      <c r="Q12" s="23">
        <f>P12/H12*J12</f>
        <v>0</v>
      </c>
      <c r="R12" s="23">
        <f>ROUND(K12/H12*I12,0)</f>
        <v>12567</v>
      </c>
      <c r="S12" s="23">
        <f>ROUND(L12/H12*I12,0)</f>
        <v>3915</v>
      </c>
      <c r="T12" s="23">
        <f>ROUND(M12/H12*I12,0)</f>
        <v>1088</v>
      </c>
      <c r="U12" s="23">
        <f>ROUND(N12/H12*I12,0)</f>
        <v>1088</v>
      </c>
      <c r="V12" s="23">
        <f>ROUND(O12/H12*I12,0)</f>
        <v>3383</v>
      </c>
      <c r="W12" s="23">
        <f>SUM(Q12:V12)</f>
        <v>22041</v>
      </c>
      <c r="X12" s="23"/>
      <c r="Y12" s="23"/>
      <c r="Z12" s="23">
        <f>ROUND(W12*0.75%,0)</f>
        <v>165</v>
      </c>
      <c r="AA12" s="21">
        <f>ROUND(R12*12%,0)</f>
        <v>1508</v>
      </c>
      <c r="AB12" s="23">
        <f>SUM(X12:AA12)</f>
        <v>1673</v>
      </c>
      <c r="AC12" s="23">
        <f>W12-AB12</f>
        <v>20368</v>
      </c>
      <c r="AD12" s="21" t="s">
        <v>733</v>
      </c>
    </row>
    <row r="13" spans="1:30" s="24" customFormat="1" ht="35.1" customHeight="1">
      <c r="A13" s="21">
        <v>9</v>
      </c>
      <c r="B13" s="22" t="s">
        <v>694</v>
      </c>
      <c r="C13" s="22" t="s">
        <v>361</v>
      </c>
      <c r="D13" s="10">
        <v>235501505403</v>
      </c>
      <c r="E13" s="9" t="s">
        <v>449</v>
      </c>
      <c r="F13" s="21"/>
      <c r="G13" s="21"/>
      <c r="H13" s="21">
        <v>30</v>
      </c>
      <c r="I13" s="21">
        <v>27</v>
      </c>
      <c r="J13" s="21">
        <v>0</v>
      </c>
      <c r="K13" s="21">
        <v>13000</v>
      </c>
      <c r="L13" s="21">
        <v>4050</v>
      </c>
      <c r="M13" s="23">
        <v>1125</v>
      </c>
      <c r="N13" s="21">
        <v>1125</v>
      </c>
      <c r="O13" s="21">
        <v>3500</v>
      </c>
      <c r="P13" s="23">
        <f>SUM(K13:O13)</f>
        <v>22800</v>
      </c>
      <c r="Q13" s="23">
        <f>P13/H13*J13</f>
        <v>0</v>
      </c>
      <c r="R13" s="23">
        <f>ROUND(K13/H13*I13,0)</f>
        <v>11700</v>
      </c>
      <c r="S13" s="23">
        <f>ROUND(L13/H13*I13,0)</f>
        <v>3645</v>
      </c>
      <c r="T13" s="23">
        <f>ROUND(M13/H13*I13,0)</f>
        <v>1013</v>
      </c>
      <c r="U13" s="23">
        <f>ROUND(N13/H13*I13,0)</f>
        <v>1013</v>
      </c>
      <c r="V13" s="23">
        <f>ROUND(O13/H13*I13,0)</f>
        <v>3150</v>
      </c>
      <c r="W13" s="23">
        <f>SUM(Q13:V13)</f>
        <v>20521</v>
      </c>
      <c r="X13" s="23"/>
      <c r="Y13" s="23"/>
      <c r="Z13" s="23">
        <f>ROUND(W13*0.75%,0)</f>
        <v>154</v>
      </c>
      <c r="AA13" s="21">
        <f>ROUND(R13*12%,0)</f>
        <v>1404</v>
      </c>
      <c r="AB13" s="23">
        <f>SUM(X13:AA13)</f>
        <v>1558</v>
      </c>
      <c r="AC13" s="23">
        <f>W13-AB13</f>
        <v>18963</v>
      </c>
      <c r="AD13" s="21" t="s">
        <v>733</v>
      </c>
    </row>
    <row r="14" spans="1:30" s="24" customFormat="1" ht="35.1" customHeight="1">
      <c r="A14" s="21">
        <v>10</v>
      </c>
      <c r="B14" s="22" t="s">
        <v>695</v>
      </c>
      <c r="C14" s="22" t="s">
        <v>362</v>
      </c>
      <c r="D14" s="10">
        <v>235501505984</v>
      </c>
      <c r="E14" s="9">
        <v>0</v>
      </c>
      <c r="F14" s="21"/>
      <c r="G14" s="21"/>
      <c r="H14" s="21">
        <v>30</v>
      </c>
      <c r="I14" s="21">
        <v>28</v>
      </c>
      <c r="J14" s="21">
        <v>0</v>
      </c>
      <c r="K14" s="21">
        <v>13000</v>
      </c>
      <c r="L14" s="21">
        <v>4050</v>
      </c>
      <c r="M14" s="23">
        <v>1125</v>
      </c>
      <c r="N14" s="21">
        <v>1125</v>
      </c>
      <c r="O14" s="21">
        <v>3500</v>
      </c>
      <c r="P14" s="23">
        <f>SUM(K14:O14)</f>
        <v>22800</v>
      </c>
      <c r="Q14" s="23">
        <f>P14/H14*J14</f>
        <v>0</v>
      </c>
      <c r="R14" s="23">
        <f>ROUND(K14/H14*I14,0)</f>
        <v>12133</v>
      </c>
      <c r="S14" s="23">
        <f>ROUND(L14/H14*I14,0)</f>
        <v>3780</v>
      </c>
      <c r="T14" s="23">
        <f>ROUND(M14/H14*I14,0)</f>
        <v>1050</v>
      </c>
      <c r="U14" s="23">
        <f>ROUND(N14/H14*I14,0)</f>
        <v>1050</v>
      </c>
      <c r="V14" s="23">
        <f>ROUND(O14/H14*I14,0)</f>
        <v>3267</v>
      </c>
      <c r="W14" s="23">
        <f>SUM(Q14:V14)</f>
        <v>21280</v>
      </c>
      <c r="X14" s="23"/>
      <c r="Y14" s="23"/>
      <c r="Z14" s="23">
        <f>ROUND(W14*0.75%,0)</f>
        <v>160</v>
      </c>
      <c r="AA14" s="21">
        <f>ROUND(R14*12%,0)</f>
        <v>1456</v>
      </c>
      <c r="AB14" s="23">
        <f>SUM(X14:AA14)</f>
        <v>1616</v>
      </c>
      <c r="AC14" s="23">
        <f>W14-AB14</f>
        <v>19664</v>
      </c>
      <c r="AD14" s="21" t="s">
        <v>733</v>
      </c>
    </row>
    <row r="15" spans="1:30" s="24" customFormat="1" ht="35.1" customHeight="1">
      <c r="A15" s="21">
        <v>11</v>
      </c>
      <c r="B15" s="22" t="s">
        <v>237</v>
      </c>
      <c r="C15" s="22" t="s">
        <v>363</v>
      </c>
      <c r="D15" s="10">
        <v>732201500413</v>
      </c>
      <c r="E15" s="9" t="s">
        <v>60</v>
      </c>
      <c r="F15" s="21"/>
      <c r="G15" s="21"/>
      <c r="H15" s="21">
        <v>30</v>
      </c>
      <c r="I15" s="21">
        <v>23</v>
      </c>
      <c r="J15" s="21">
        <v>1</v>
      </c>
      <c r="K15" s="21">
        <v>13000</v>
      </c>
      <c r="L15" s="21">
        <v>4050</v>
      </c>
      <c r="M15" s="23">
        <v>1125</v>
      </c>
      <c r="N15" s="21">
        <v>1125</v>
      </c>
      <c r="O15" s="21">
        <v>3500</v>
      </c>
      <c r="P15" s="23">
        <f>SUM(K15:O15)</f>
        <v>22800</v>
      </c>
      <c r="Q15" s="23">
        <f>P15/H15*J15</f>
        <v>760</v>
      </c>
      <c r="R15" s="23">
        <f>ROUND(K15/H15*I15,0)</f>
        <v>9967</v>
      </c>
      <c r="S15" s="23">
        <f>ROUND(L15/H15*I15,0)</f>
        <v>3105</v>
      </c>
      <c r="T15" s="23">
        <f>ROUND(M15/H15*I15,0)</f>
        <v>863</v>
      </c>
      <c r="U15" s="23">
        <f>ROUND(N15/H15*I15,0)</f>
        <v>863</v>
      </c>
      <c r="V15" s="23">
        <f>ROUND(O15/H15*I15,0)</f>
        <v>2683</v>
      </c>
      <c r="W15" s="23">
        <f>SUM(Q15:V15)</f>
        <v>18241</v>
      </c>
      <c r="X15" s="23"/>
      <c r="Y15" s="23"/>
      <c r="Z15" s="23">
        <f>ROUND(W15*0.75%,0)</f>
        <v>137</v>
      </c>
      <c r="AA15" s="21">
        <f>ROUND(R15*12%,0)</f>
        <v>1196</v>
      </c>
      <c r="AB15" s="23">
        <f>SUM(X15:AA15)</f>
        <v>1333</v>
      </c>
      <c r="AC15" s="23">
        <f>W15-AB15</f>
        <v>16908</v>
      </c>
      <c r="AD15" s="21" t="s">
        <v>733</v>
      </c>
    </row>
    <row r="16" spans="1:30" s="24" customFormat="1" ht="35.1" customHeight="1">
      <c r="A16" s="21">
        <v>12</v>
      </c>
      <c r="B16" s="22" t="s">
        <v>238</v>
      </c>
      <c r="C16" s="22" t="s">
        <v>364</v>
      </c>
      <c r="D16" s="10">
        <v>235501506106</v>
      </c>
      <c r="E16" s="9">
        <v>0</v>
      </c>
      <c r="F16" s="21"/>
      <c r="G16" s="21"/>
      <c r="H16" s="21">
        <v>30</v>
      </c>
      <c r="I16" s="21">
        <v>28</v>
      </c>
      <c r="J16" s="21">
        <v>0</v>
      </c>
      <c r="K16" s="21">
        <v>13000</v>
      </c>
      <c r="L16" s="21">
        <v>4050</v>
      </c>
      <c r="M16" s="23">
        <v>1125</v>
      </c>
      <c r="N16" s="21">
        <v>1125</v>
      </c>
      <c r="O16" s="21">
        <v>3500</v>
      </c>
      <c r="P16" s="23">
        <f>SUM(K16:O16)</f>
        <v>22800</v>
      </c>
      <c r="Q16" s="23">
        <f>P16/H16*J16</f>
        <v>0</v>
      </c>
      <c r="R16" s="23">
        <f>ROUND(K16/H16*I16,0)</f>
        <v>12133</v>
      </c>
      <c r="S16" s="23">
        <f>ROUND(L16/H16*I16,0)</f>
        <v>3780</v>
      </c>
      <c r="T16" s="23">
        <f>ROUND(M16/H16*I16,0)</f>
        <v>1050</v>
      </c>
      <c r="U16" s="23">
        <f>ROUND(N16/H16*I16,0)</f>
        <v>1050</v>
      </c>
      <c r="V16" s="23">
        <f>ROUND(O16/H16*I16,0)</f>
        <v>3267</v>
      </c>
      <c r="W16" s="23">
        <f>SUM(Q16:V16)</f>
        <v>21280</v>
      </c>
      <c r="X16" s="23"/>
      <c r="Y16" s="23"/>
      <c r="Z16" s="23">
        <f>ROUND(W16*0.75%,0)</f>
        <v>160</v>
      </c>
      <c r="AA16" s="21">
        <f>ROUND(R16*12%,0)</f>
        <v>1456</v>
      </c>
      <c r="AB16" s="23">
        <f>SUM(X16:AA16)</f>
        <v>1616</v>
      </c>
      <c r="AC16" s="23">
        <f>W16-AB16</f>
        <v>19664</v>
      </c>
      <c r="AD16" s="21" t="s">
        <v>754</v>
      </c>
    </row>
    <row r="17" spans="1:30" s="24" customFormat="1" ht="35.1" customHeight="1">
      <c r="A17" s="21">
        <v>13</v>
      </c>
      <c r="B17" s="22" t="s">
        <v>239</v>
      </c>
      <c r="C17" s="22" t="s">
        <v>365</v>
      </c>
      <c r="D17" s="10">
        <v>235501506126</v>
      </c>
      <c r="E17" s="9">
        <v>0</v>
      </c>
      <c r="F17" s="21"/>
      <c r="G17" s="21"/>
      <c r="H17" s="21">
        <v>30</v>
      </c>
      <c r="I17" s="21">
        <v>25</v>
      </c>
      <c r="J17" s="21">
        <v>0</v>
      </c>
      <c r="K17" s="21">
        <v>13000</v>
      </c>
      <c r="L17" s="21">
        <v>4050</v>
      </c>
      <c r="M17" s="23">
        <v>1125</v>
      </c>
      <c r="N17" s="21">
        <v>1125</v>
      </c>
      <c r="O17" s="21">
        <v>3500</v>
      </c>
      <c r="P17" s="23">
        <f>SUM(K17:O17)</f>
        <v>22800</v>
      </c>
      <c r="Q17" s="23">
        <f>P17/H17*J17</f>
        <v>0</v>
      </c>
      <c r="R17" s="23">
        <f>ROUND(K17/H17*I17,0)</f>
        <v>10833</v>
      </c>
      <c r="S17" s="23">
        <f>ROUND(L17/H17*I17,0)</f>
        <v>3375</v>
      </c>
      <c r="T17" s="23">
        <f>ROUND(M17/H17*I17,0)</f>
        <v>938</v>
      </c>
      <c r="U17" s="23">
        <f>ROUND(N17/H17*I17,0)</f>
        <v>938</v>
      </c>
      <c r="V17" s="23">
        <f>ROUND(O17/H17*I17,0)</f>
        <v>2917</v>
      </c>
      <c r="W17" s="23">
        <f>SUM(Q17:V17)</f>
        <v>19001</v>
      </c>
      <c r="X17" s="23"/>
      <c r="Y17" s="23"/>
      <c r="Z17" s="23">
        <f>ROUND(W17*0.75%,0)</f>
        <v>143</v>
      </c>
      <c r="AA17" s="21">
        <f>ROUND(R17*12%,0)</f>
        <v>1300</v>
      </c>
      <c r="AB17" s="23">
        <f>SUM(X17:AA17)</f>
        <v>1443</v>
      </c>
      <c r="AC17" s="23">
        <f>W17-AB17</f>
        <v>17558</v>
      </c>
      <c r="AD17" s="21" t="s">
        <v>754</v>
      </c>
    </row>
    <row r="18" spans="1:30" s="24" customFormat="1" ht="35.1" customHeight="1">
      <c r="A18" s="21">
        <v>14</v>
      </c>
      <c r="B18" s="22" t="s">
        <v>240</v>
      </c>
      <c r="C18" s="22" t="s">
        <v>366</v>
      </c>
      <c r="D18" s="10">
        <v>235501505996</v>
      </c>
      <c r="E18" s="9">
        <v>0</v>
      </c>
      <c r="F18" s="21"/>
      <c r="G18" s="21"/>
      <c r="H18" s="21">
        <v>30</v>
      </c>
      <c r="I18" s="21">
        <v>26</v>
      </c>
      <c r="J18" s="21">
        <v>0</v>
      </c>
      <c r="K18" s="21">
        <v>13000</v>
      </c>
      <c r="L18" s="21">
        <v>4050</v>
      </c>
      <c r="M18" s="23">
        <v>1125</v>
      </c>
      <c r="N18" s="21">
        <v>1125</v>
      </c>
      <c r="O18" s="21">
        <v>3500</v>
      </c>
      <c r="P18" s="23">
        <f>SUM(K18:O18)</f>
        <v>22800</v>
      </c>
      <c r="Q18" s="23">
        <f>P18/H18*J18</f>
        <v>0</v>
      </c>
      <c r="R18" s="23">
        <f>ROUND(K18/H18*I18,0)</f>
        <v>11267</v>
      </c>
      <c r="S18" s="23">
        <f>ROUND(L18/H18*I18,0)</f>
        <v>3510</v>
      </c>
      <c r="T18" s="23">
        <f>ROUND(M18/H18*I18,0)</f>
        <v>975</v>
      </c>
      <c r="U18" s="23">
        <f>ROUND(N18/H18*I18,0)</f>
        <v>975</v>
      </c>
      <c r="V18" s="23">
        <f>ROUND(O18/H18*I18,0)</f>
        <v>3033</v>
      </c>
      <c r="W18" s="23">
        <f>SUM(Q18:V18)</f>
        <v>19760</v>
      </c>
      <c r="X18" s="23"/>
      <c r="Y18" s="23"/>
      <c r="Z18" s="23">
        <f>ROUND(W18*0.75%,0)</f>
        <v>148</v>
      </c>
      <c r="AA18" s="21">
        <f>ROUND(R18*12%,0)</f>
        <v>1352</v>
      </c>
      <c r="AB18" s="23">
        <f>SUM(X18:AA18)</f>
        <v>1500</v>
      </c>
      <c r="AC18" s="23">
        <f>W18-AB18</f>
        <v>18260</v>
      </c>
      <c r="AD18" s="21" t="s">
        <v>754</v>
      </c>
    </row>
    <row r="19" spans="1:30" s="24" customFormat="1" ht="35.1" customHeight="1">
      <c r="A19" s="21">
        <v>15</v>
      </c>
      <c r="B19" s="22" t="s">
        <v>241</v>
      </c>
      <c r="C19" s="22" t="s">
        <v>367</v>
      </c>
      <c r="D19" s="10">
        <v>235501506091</v>
      </c>
      <c r="E19" s="9">
        <v>0</v>
      </c>
      <c r="F19" s="21"/>
      <c r="G19" s="21"/>
      <c r="H19" s="21">
        <v>30</v>
      </c>
      <c r="I19" s="21">
        <v>29</v>
      </c>
      <c r="J19" s="21">
        <v>4</v>
      </c>
      <c r="K19" s="21">
        <v>13000</v>
      </c>
      <c r="L19" s="21">
        <v>4050</v>
      </c>
      <c r="M19" s="23">
        <v>1125</v>
      </c>
      <c r="N19" s="21">
        <v>1125</v>
      </c>
      <c r="O19" s="21">
        <v>3500</v>
      </c>
      <c r="P19" s="23">
        <f>SUM(K19:O19)</f>
        <v>22800</v>
      </c>
      <c r="Q19" s="23">
        <f>P19/H19*J19</f>
        <v>3040</v>
      </c>
      <c r="R19" s="23">
        <f>ROUND(K19/H19*I19,0)</f>
        <v>12567</v>
      </c>
      <c r="S19" s="23">
        <f>ROUND(L19/H19*I19,0)</f>
        <v>3915</v>
      </c>
      <c r="T19" s="23">
        <f>ROUND(M19/H19*I19,0)</f>
        <v>1088</v>
      </c>
      <c r="U19" s="23">
        <f>ROUND(N19/H19*I19,0)</f>
        <v>1088</v>
      </c>
      <c r="V19" s="23">
        <f>ROUND(O19/H19*I19,0)</f>
        <v>3383</v>
      </c>
      <c r="W19" s="23">
        <f>SUM(Q19:V19)</f>
        <v>25081</v>
      </c>
      <c r="X19" s="23"/>
      <c r="Y19" s="23"/>
      <c r="Z19" s="23">
        <f>ROUND(W19*0.75%,0)</f>
        <v>188</v>
      </c>
      <c r="AA19" s="21">
        <f>ROUND(R19*12%,0)</f>
        <v>1508</v>
      </c>
      <c r="AB19" s="23">
        <f>SUM(X19:AA19)</f>
        <v>1696</v>
      </c>
      <c r="AC19" s="23">
        <f>W19-AB19</f>
        <v>23385</v>
      </c>
      <c r="AD19" s="21" t="s">
        <v>754</v>
      </c>
    </row>
    <row r="20" spans="1:30" s="24" customFormat="1" ht="35.1" customHeight="1">
      <c r="A20" s="21">
        <v>16</v>
      </c>
      <c r="B20" s="22" t="s">
        <v>242</v>
      </c>
      <c r="C20" s="22" t="s">
        <v>358</v>
      </c>
      <c r="D20" s="10">
        <v>732201500426</v>
      </c>
      <c r="E20" s="9">
        <v>0</v>
      </c>
      <c r="F20" s="21"/>
      <c r="G20" s="21"/>
      <c r="H20" s="21">
        <v>30</v>
      </c>
      <c r="I20" s="21">
        <v>24</v>
      </c>
      <c r="J20" s="21">
        <v>1</v>
      </c>
      <c r="K20" s="21">
        <v>13000</v>
      </c>
      <c r="L20" s="21">
        <v>4050</v>
      </c>
      <c r="M20" s="23">
        <v>1125</v>
      </c>
      <c r="N20" s="21">
        <v>1125</v>
      </c>
      <c r="O20" s="21">
        <v>3500</v>
      </c>
      <c r="P20" s="23">
        <f>SUM(K20:O20)</f>
        <v>22800</v>
      </c>
      <c r="Q20" s="23">
        <f>P20/H20*J20</f>
        <v>760</v>
      </c>
      <c r="R20" s="23">
        <f>ROUND(K20/H20*I20,0)</f>
        <v>10400</v>
      </c>
      <c r="S20" s="23">
        <f>ROUND(L20/H20*I20,0)</f>
        <v>3240</v>
      </c>
      <c r="T20" s="23">
        <f>ROUND(M20/H20*I20,0)</f>
        <v>900</v>
      </c>
      <c r="U20" s="23">
        <f>ROUND(N20/H20*I20,0)</f>
        <v>900</v>
      </c>
      <c r="V20" s="23">
        <f>ROUND(O20/H20*I20,0)</f>
        <v>2800</v>
      </c>
      <c r="W20" s="23">
        <f>SUM(Q20:V20)</f>
        <v>19000</v>
      </c>
      <c r="X20" s="23"/>
      <c r="Y20" s="23"/>
      <c r="Z20" s="23">
        <f>ROUND(W20*0.75%,0)</f>
        <v>143</v>
      </c>
      <c r="AA20" s="21">
        <f>ROUND(R20*12%,0)</f>
        <v>1248</v>
      </c>
      <c r="AB20" s="23">
        <f>SUM(X20:AA20)</f>
        <v>1391</v>
      </c>
      <c r="AC20" s="23">
        <f>W20-AB20</f>
        <v>17609</v>
      </c>
      <c r="AD20" s="21" t="s">
        <v>754</v>
      </c>
    </row>
    <row r="21" spans="1:30" s="24" customFormat="1" ht="35.1" customHeight="1">
      <c r="A21" s="21">
        <v>17</v>
      </c>
      <c r="B21" s="22" t="s">
        <v>243</v>
      </c>
      <c r="C21" s="22" t="s">
        <v>368</v>
      </c>
      <c r="D21" s="10">
        <v>337401504127</v>
      </c>
      <c r="E21" s="9">
        <v>0</v>
      </c>
      <c r="F21" s="21"/>
      <c r="G21" s="21"/>
      <c r="H21" s="21">
        <v>30</v>
      </c>
      <c r="I21" s="21">
        <v>26</v>
      </c>
      <c r="J21" s="21">
        <v>0</v>
      </c>
      <c r="K21" s="21">
        <v>13000</v>
      </c>
      <c r="L21" s="21">
        <v>4050</v>
      </c>
      <c r="M21" s="23">
        <v>1125</v>
      </c>
      <c r="N21" s="21">
        <v>1125</v>
      </c>
      <c r="O21" s="21">
        <v>3500</v>
      </c>
      <c r="P21" s="23">
        <f>SUM(K21:O21)</f>
        <v>22800</v>
      </c>
      <c r="Q21" s="23">
        <f>P21/H21*J21</f>
        <v>0</v>
      </c>
      <c r="R21" s="23">
        <f>ROUND(K21/H21*I21,0)</f>
        <v>11267</v>
      </c>
      <c r="S21" s="23">
        <f>ROUND(L21/H21*I21,0)</f>
        <v>3510</v>
      </c>
      <c r="T21" s="23">
        <f>ROUND(M21/H21*I21,0)</f>
        <v>975</v>
      </c>
      <c r="U21" s="23">
        <f>ROUND(N21/H21*I21,0)</f>
        <v>975</v>
      </c>
      <c r="V21" s="23">
        <f>ROUND(O21/H21*I21,0)</f>
        <v>3033</v>
      </c>
      <c r="W21" s="23">
        <f>SUM(Q21:V21)</f>
        <v>19760</v>
      </c>
      <c r="X21" s="23"/>
      <c r="Y21" s="23"/>
      <c r="Z21" s="23">
        <f>ROUND(W21*0.75%,0)</f>
        <v>148</v>
      </c>
      <c r="AA21" s="21">
        <f>ROUND(R21*12%,0)</f>
        <v>1352</v>
      </c>
      <c r="AB21" s="23">
        <f>SUM(X21:AA21)</f>
        <v>1500</v>
      </c>
      <c r="AC21" s="23">
        <f>W21-AB21</f>
        <v>18260</v>
      </c>
      <c r="AD21" s="21" t="s">
        <v>754</v>
      </c>
    </row>
    <row r="22" spans="1:30" s="24" customFormat="1" ht="35.1" customHeight="1">
      <c r="A22" s="21">
        <v>18</v>
      </c>
      <c r="B22" s="22" t="s">
        <v>244</v>
      </c>
      <c r="C22" s="22" t="s">
        <v>369</v>
      </c>
      <c r="D22" s="10">
        <v>235501506093</v>
      </c>
      <c r="E22" s="9">
        <v>0</v>
      </c>
      <c r="F22" s="21"/>
      <c r="G22" s="21"/>
      <c r="H22" s="21">
        <v>30</v>
      </c>
      <c r="I22" s="21">
        <v>30</v>
      </c>
      <c r="J22" s="21">
        <v>1</v>
      </c>
      <c r="K22" s="21">
        <v>13000</v>
      </c>
      <c r="L22" s="21">
        <v>4050</v>
      </c>
      <c r="M22" s="23">
        <v>1125</v>
      </c>
      <c r="N22" s="21">
        <v>1125</v>
      </c>
      <c r="O22" s="21">
        <v>3500</v>
      </c>
      <c r="P22" s="23">
        <f>SUM(K22:O22)</f>
        <v>22800</v>
      </c>
      <c r="Q22" s="23">
        <f>P22/H22*J22</f>
        <v>760</v>
      </c>
      <c r="R22" s="23">
        <f>ROUND(K22/H22*I22,0)</f>
        <v>13000</v>
      </c>
      <c r="S22" s="23">
        <f>ROUND(L22/H22*I22,0)</f>
        <v>4050</v>
      </c>
      <c r="T22" s="23">
        <f>ROUND(M22/H22*I22,0)</f>
        <v>1125</v>
      </c>
      <c r="U22" s="23">
        <f>ROUND(N22/H22*I22,0)</f>
        <v>1125</v>
      </c>
      <c r="V22" s="23">
        <f>ROUND(O22/H22*I22,0)</f>
        <v>3500</v>
      </c>
      <c r="W22" s="23">
        <f>SUM(Q22:V22)</f>
        <v>23560</v>
      </c>
      <c r="X22" s="23"/>
      <c r="Y22" s="23"/>
      <c r="Z22" s="23">
        <f>ROUND(W22*0.75%,0)</f>
        <v>177</v>
      </c>
      <c r="AA22" s="21">
        <f>ROUND(R22*12%,0)</f>
        <v>1560</v>
      </c>
      <c r="AB22" s="23">
        <f>SUM(X22:AA22)</f>
        <v>1737</v>
      </c>
      <c r="AC22" s="23">
        <f>W22-AB22</f>
        <v>21823</v>
      </c>
      <c r="AD22" s="21" t="s">
        <v>754</v>
      </c>
    </row>
    <row r="23" spans="1:30" s="24" customFormat="1" ht="35.1" customHeight="1">
      <c r="A23" s="21">
        <v>19</v>
      </c>
      <c r="B23" s="22" t="s">
        <v>245</v>
      </c>
      <c r="C23" s="22" t="s">
        <v>370</v>
      </c>
      <c r="D23" s="10" t="s">
        <v>570</v>
      </c>
      <c r="E23" s="9" t="s">
        <v>449</v>
      </c>
      <c r="F23" s="21"/>
      <c r="G23" s="21"/>
      <c r="H23" s="21">
        <v>30</v>
      </c>
      <c r="I23" s="21">
        <v>11</v>
      </c>
      <c r="J23" s="21">
        <v>1</v>
      </c>
      <c r="K23" s="21">
        <v>13000</v>
      </c>
      <c r="L23" s="21">
        <v>4050</v>
      </c>
      <c r="M23" s="23">
        <v>1125</v>
      </c>
      <c r="N23" s="21">
        <v>1125</v>
      </c>
      <c r="O23" s="21">
        <v>3500</v>
      </c>
      <c r="P23" s="23">
        <f>SUM(K23:O23)</f>
        <v>22800</v>
      </c>
      <c r="Q23" s="23">
        <f>P23/H23*J23</f>
        <v>760</v>
      </c>
      <c r="R23" s="23">
        <f>ROUND(K23/H23*I23,0)</f>
        <v>4767</v>
      </c>
      <c r="S23" s="23">
        <f>ROUND(L23/H23*I23,0)</f>
        <v>1485</v>
      </c>
      <c r="T23" s="23">
        <f>ROUND(M23/H23*I23,0)</f>
        <v>413</v>
      </c>
      <c r="U23" s="23">
        <f>ROUND(N23/H23*I23,0)</f>
        <v>413</v>
      </c>
      <c r="V23" s="23">
        <f>ROUND(O23/H23*I23,0)</f>
        <v>1283</v>
      </c>
      <c r="W23" s="23">
        <f>SUM(Q23:V23)</f>
        <v>9121</v>
      </c>
      <c r="X23" s="23"/>
      <c r="Y23" s="23"/>
      <c r="Z23" s="23">
        <f>ROUND(W23*0.75%,0)</f>
        <v>68</v>
      </c>
      <c r="AA23" s="21">
        <f>ROUND(R23*12%,0)</f>
        <v>572</v>
      </c>
      <c r="AB23" s="23">
        <f>SUM(X23:AA23)</f>
        <v>640</v>
      </c>
      <c r="AC23" s="23">
        <f>W23-AB23</f>
        <v>8481</v>
      </c>
      <c r="AD23" s="21" t="s">
        <v>754</v>
      </c>
    </row>
    <row r="24" spans="1:30" s="24" customFormat="1" ht="35.1" customHeight="1">
      <c r="A24" s="21">
        <v>20</v>
      </c>
      <c r="B24" s="22" t="s">
        <v>246</v>
      </c>
      <c r="C24" s="22" t="s">
        <v>371</v>
      </c>
      <c r="D24" s="10">
        <v>732201500446</v>
      </c>
      <c r="E24" s="9">
        <v>0</v>
      </c>
      <c r="F24" s="21"/>
      <c r="G24" s="21"/>
      <c r="H24" s="21">
        <v>30</v>
      </c>
      <c r="I24" s="21">
        <v>27</v>
      </c>
      <c r="J24" s="21">
        <v>0</v>
      </c>
      <c r="K24" s="21">
        <v>13000</v>
      </c>
      <c r="L24" s="21">
        <v>4050</v>
      </c>
      <c r="M24" s="23">
        <v>1125</v>
      </c>
      <c r="N24" s="21">
        <v>1125</v>
      </c>
      <c r="O24" s="21">
        <v>3500</v>
      </c>
      <c r="P24" s="23">
        <f>SUM(K24:O24)</f>
        <v>22800</v>
      </c>
      <c r="Q24" s="23">
        <f>P24/H24*J24</f>
        <v>0</v>
      </c>
      <c r="R24" s="23">
        <f>ROUND(K24/H24*I24,0)</f>
        <v>11700</v>
      </c>
      <c r="S24" s="23">
        <f>ROUND(L24/H24*I24,0)</f>
        <v>3645</v>
      </c>
      <c r="T24" s="23">
        <f>ROUND(M24/H24*I24,0)</f>
        <v>1013</v>
      </c>
      <c r="U24" s="23">
        <f>ROUND(N24/H24*I24,0)</f>
        <v>1013</v>
      </c>
      <c r="V24" s="23">
        <f>ROUND(O24/H24*I24,0)</f>
        <v>3150</v>
      </c>
      <c r="W24" s="23">
        <f>SUM(Q24:V24)</f>
        <v>20521</v>
      </c>
      <c r="X24" s="23"/>
      <c r="Y24" s="23"/>
      <c r="Z24" s="23">
        <f>ROUND(W24*0.75%,0)</f>
        <v>154</v>
      </c>
      <c r="AA24" s="21">
        <f>ROUND(R24*12%,0)</f>
        <v>1404</v>
      </c>
      <c r="AB24" s="23">
        <f>SUM(X24:AA24)</f>
        <v>1558</v>
      </c>
      <c r="AC24" s="23">
        <f>W24-AB24</f>
        <v>18963</v>
      </c>
      <c r="AD24" s="21" t="s">
        <v>754</v>
      </c>
    </row>
    <row r="25" spans="1:30" s="24" customFormat="1" ht="35.1" customHeight="1">
      <c r="A25" s="21">
        <v>21</v>
      </c>
      <c r="B25" s="22" t="s">
        <v>247</v>
      </c>
      <c r="C25" s="22" t="s">
        <v>372</v>
      </c>
      <c r="D25" s="10">
        <v>732201500430</v>
      </c>
      <c r="E25" s="9">
        <v>0</v>
      </c>
      <c r="F25" s="21"/>
      <c r="G25" s="21"/>
      <c r="H25" s="21">
        <v>30</v>
      </c>
      <c r="I25" s="21">
        <v>28</v>
      </c>
      <c r="J25" s="21">
        <v>1</v>
      </c>
      <c r="K25" s="21">
        <v>13000</v>
      </c>
      <c r="L25" s="21">
        <v>4050</v>
      </c>
      <c r="M25" s="23">
        <v>1125</v>
      </c>
      <c r="N25" s="21">
        <v>1125</v>
      </c>
      <c r="O25" s="21">
        <v>3500</v>
      </c>
      <c r="P25" s="23">
        <f>SUM(K25:O25)</f>
        <v>22800</v>
      </c>
      <c r="Q25" s="23">
        <f>P25/H25*J25</f>
        <v>760</v>
      </c>
      <c r="R25" s="23">
        <f>ROUND(K25/H25*I25,0)</f>
        <v>12133</v>
      </c>
      <c r="S25" s="23">
        <f>ROUND(L25/H25*I25,0)</f>
        <v>3780</v>
      </c>
      <c r="T25" s="23">
        <f>ROUND(M25/H25*I25,0)</f>
        <v>1050</v>
      </c>
      <c r="U25" s="23">
        <f>ROUND(N25/H25*I25,0)</f>
        <v>1050</v>
      </c>
      <c r="V25" s="23">
        <f>ROUND(O25/H25*I25,0)</f>
        <v>3267</v>
      </c>
      <c r="W25" s="23">
        <f>SUM(Q25:V25)</f>
        <v>22040</v>
      </c>
      <c r="X25" s="23"/>
      <c r="Y25" s="23"/>
      <c r="Z25" s="23">
        <f>ROUND(W25*0.75%,0)</f>
        <v>165</v>
      </c>
      <c r="AA25" s="21">
        <f>ROUND(R25*12%,0)</f>
        <v>1456</v>
      </c>
      <c r="AB25" s="23">
        <f>SUM(X25:AA25)</f>
        <v>1621</v>
      </c>
      <c r="AC25" s="23">
        <f>W25-AB25</f>
        <v>20419</v>
      </c>
      <c r="AD25" s="21" t="s">
        <v>754</v>
      </c>
    </row>
    <row r="26" spans="1:30" s="24" customFormat="1" ht="35.1" customHeight="1">
      <c r="A26" s="21">
        <v>22</v>
      </c>
      <c r="B26" s="22" t="s">
        <v>248</v>
      </c>
      <c r="C26" s="22" t="s">
        <v>373</v>
      </c>
      <c r="D26" s="10">
        <v>235501506095</v>
      </c>
      <c r="E26" s="9">
        <v>0</v>
      </c>
      <c r="F26" s="21"/>
      <c r="G26" s="21"/>
      <c r="H26" s="21">
        <v>30</v>
      </c>
      <c r="I26" s="21">
        <v>27</v>
      </c>
      <c r="J26" s="21">
        <v>2</v>
      </c>
      <c r="K26" s="21">
        <v>13000</v>
      </c>
      <c r="L26" s="21">
        <v>4050</v>
      </c>
      <c r="M26" s="23">
        <v>1125</v>
      </c>
      <c r="N26" s="21">
        <v>1125</v>
      </c>
      <c r="O26" s="21">
        <v>3500</v>
      </c>
      <c r="P26" s="23">
        <f>SUM(K26:O26)</f>
        <v>22800</v>
      </c>
      <c r="Q26" s="23">
        <f>P26/H26*J26</f>
        <v>1520</v>
      </c>
      <c r="R26" s="23">
        <f>ROUND(K26/H26*I26,0)</f>
        <v>11700</v>
      </c>
      <c r="S26" s="23">
        <f>ROUND(L26/H26*I26,0)</f>
        <v>3645</v>
      </c>
      <c r="T26" s="23">
        <f>ROUND(M26/H26*I26,0)</f>
        <v>1013</v>
      </c>
      <c r="U26" s="23">
        <f>ROUND(N26/H26*I26,0)</f>
        <v>1013</v>
      </c>
      <c r="V26" s="23">
        <f>ROUND(O26/H26*I26,0)</f>
        <v>3150</v>
      </c>
      <c r="W26" s="23">
        <f>SUM(Q26:V26)</f>
        <v>22041</v>
      </c>
      <c r="X26" s="23"/>
      <c r="Y26" s="23"/>
      <c r="Z26" s="23">
        <f>ROUND(W26*0.75%,0)</f>
        <v>165</v>
      </c>
      <c r="AA26" s="21">
        <f>ROUND(R26*12%,0)</f>
        <v>1404</v>
      </c>
      <c r="AB26" s="23">
        <f>SUM(X26:AA26)</f>
        <v>1569</v>
      </c>
      <c r="AC26" s="23">
        <f>W26-AB26</f>
        <v>20472</v>
      </c>
      <c r="AD26" s="21" t="s">
        <v>754</v>
      </c>
    </row>
    <row r="27" spans="1:30" s="24" customFormat="1" ht="35.1" customHeight="1">
      <c r="A27" s="21">
        <v>23</v>
      </c>
      <c r="B27" s="22" t="s">
        <v>249</v>
      </c>
      <c r="C27" s="22" t="s">
        <v>374</v>
      </c>
      <c r="D27" s="10">
        <v>235501506117</v>
      </c>
      <c r="E27" s="9">
        <v>0</v>
      </c>
      <c r="F27" s="21"/>
      <c r="G27" s="21"/>
      <c r="H27" s="21">
        <v>30</v>
      </c>
      <c r="I27" s="21">
        <v>13</v>
      </c>
      <c r="J27" s="21">
        <v>0</v>
      </c>
      <c r="K27" s="21">
        <v>13000</v>
      </c>
      <c r="L27" s="21">
        <v>4050</v>
      </c>
      <c r="M27" s="23">
        <v>1125</v>
      </c>
      <c r="N27" s="21">
        <v>1125</v>
      </c>
      <c r="O27" s="21">
        <v>3500</v>
      </c>
      <c r="P27" s="23">
        <f>SUM(K27:O27)</f>
        <v>22800</v>
      </c>
      <c r="Q27" s="23">
        <f>P27/H27*J27</f>
        <v>0</v>
      </c>
      <c r="R27" s="23">
        <f>ROUND(K27/H27*I27,0)</f>
        <v>5633</v>
      </c>
      <c r="S27" s="23">
        <f>ROUND(L27/H27*I27,0)</f>
        <v>1755</v>
      </c>
      <c r="T27" s="23">
        <f>ROUND(M27/H27*I27,0)</f>
        <v>488</v>
      </c>
      <c r="U27" s="23">
        <f>ROUND(N27/H27*I27,0)</f>
        <v>488</v>
      </c>
      <c r="V27" s="23">
        <f>ROUND(O27/H27*I27,0)</f>
        <v>1517</v>
      </c>
      <c r="W27" s="23">
        <f>SUM(Q27:V27)</f>
        <v>9881</v>
      </c>
      <c r="X27" s="23"/>
      <c r="Y27" s="23"/>
      <c r="Z27" s="23">
        <f>ROUND(W27*0.75%,0)</f>
        <v>74</v>
      </c>
      <c r="AA27" s="21">
        <f>ROUND(R27*12%,0)</f>
        <v>676</v>
      </c>
      <c r="AB27" s="23">
        <f>SUM(X27:AA27)</f>
        <v>750</v>
      </c>
      <c r="AC27" s="23">
        <f>W27-AB27</f>
        <v>9131</v>
      </c>
      <c r="AD27" s="21" t="s">
        <v>733</v>
      </c>
    </row>
    <row r="28" spans="1:30" s="24" customFormat="1" ht="35.1" customHeight="1">
      <c r="A28" s="21">
        <v>24</v>
      </c>
      <c r="B28" s="22" t="s">
        <v>250</v>
      </c>
      <c r="C28" s="22" t="s">
        <v>375</v>
      </c>
      <c r="D28" s="10">
        <v>235501505985</v>
      </c>
      <c r="E28" s="9">
        <v>0</v>
      </c>
      <c r="F28" s="21"/>
      <c r="G28" s="21"/>
      <c r="H28" s="21">
        <v>30</v>
      </c>
      <c r="I28" s="21">
        <v>21</v>
      </c>
      <c r="J28" s="21">
        <v>0</v>
      </c>
      <c r="K28" s="21">
        <v>13000</v>
      </c>
      <c r="L28" s="21">
        <v>4050</v>
      </c>
      <c r="M28" s="23">
        <v>1125</v>
      </c>
      <c r="N28" s="21">
        <v>1125</v>
      </c>
      <c r="O28" s="21">
        <v>3500</v>
      </c>
      <c r="P28" s="23">
        <f>SUM(K28:O28)</f>
        <v>22800</v>
      </c>
      <c r="Q28" s="23">
        <f>P28/H28*J28</f>
        <v>0</v>
      </c>
      <c r="R28" s="23">
        <f>ROUND(K28/H28*I28,0)</f>
        <v>9100</v>
      </c>
      <c r="S28" s="23">
        <f>ROUND(L28/H28*I28,0)</f>
        <v>2835</v>
      </c>
      <c r="T28" s="23">
        <f>ROUND(M28/H28*I28,0)</f>
        <v>788</v>
      </c>
      <c r="U28" s="23">
        <f>ROUND(N28/H28*I28,0)</f>
        <v>788</v>
      </c>
      <c r="V28" s="23">
        <f>ROUND(O28/H28*I28,0)</f>
        <v>2450</v>
      </c>
      <c r="W28" s="23">
        <f>SUM(Q28:V28)</f>
        <v>15961</v>
      </c>
      <c r="X28" s="23"/>
      <c r="Y28" s="23"/>
      <c r="Z28" s="23">
        <f>ROUND(W28*0.75%,0)</f>
        <v>120</v>
      </c>
      <c r="AA28" s="21">
        <f>ROUND(R28*12%,0)</f>
        <v>1092</v>
      </c>
      <c r="AB28" s="23">
        <f>SUM(X28:AA28)</f>
        <v>1212</v>
      </c>
      <c r="AC28" s="23">
        <f>W28-AB28</f>
        <v>14749</v>
      </c>
      <c r="AD28" s="21" t="s">
        <v>733</v>
      </c>
    </row>
    <row r="29" spans="1:30" s="24" customFormat="1" ht="35.1" customHeight="1">
      <c r="A29" s="21">
        <v>25</v>
      </c>
      <c r="B29" s="22" t="s">
        <v>251</v>
      </c>
      <c r="C29" s="22" t="s">
        <v>376</v>
      </c>
      <c r="D29" s="10">
        <v>235501506092</v>
      </c>
      <c r="E29" s="9">
        <v>0</v>
      </c>
      <c r="F29" s="21"/>
      <c r="G29" s="21"/>
      <c r="H29" s="21">
        <v>30</v>
      </c>
      <c r="I29" s="21">
        <v>28</v>
      </c>
      <c r="J29" s="21">
        <v>1</v>
      </c>
      <c r="K29" s="21">
        <v>13000</v>
      </c>
      <c r="L29" s="21">
        <v>4050</v>
      </c>
      <c r="M29" s="23">
        <v>1125</v>
      </c>
      <c r="N29" s="21">
        <v>1125</v>
      </c>
      <c r="O29" s="21">
        <v>3500</v>
      </c>
      <c r="P29" s="23">
        <f>SUM(K29:O29)</f>
        <v>22800</v>
      </c>
      <c r="Q29" s="23">
        <f>P29/H29*J29</f>
        <v>760</v>
      </c>
      <c r="R29" s="23">
        <f>ROUND(K29/H29*I29,0)</f>
        <v>12133</v>
      </c>
      <c r="S29" s="23">
        <f>ROUND(L29/H29*I29,0)</f>
        <v>3780</v>
      </c>
      <c r="T29" s="23">
        <f>ROUND(M29/H29*I29,0)</f>
        <v>1050</v>
      </c>
      <c r="U29" s="23">
        <f>ROUND(N29/H29*I29,0)</f>
        <v>1050</v>
      </c>
      <c r="V29" s="23">
        <f>ROUND(O29/H29*I29,0)</f>
        <v>3267</v>
      </c>
      <c r="W29" s="23">
        <f>SUM(Q29:V29)</f>
        <v>22040</v>
      </c>
      <c r="X29" s="23"/>
      <c r="Y29" s="23"/>
      <c r="Z29" s="23">
        <f>ROUND(W29*0.75%,0)</f>
        <v>165</v>
      </c>
      <c r="AA29" s="21">
        <f>ROUND(R29*12%,0)</f>
        <v>1456</v>
      </c>
      <c r="AB29" s="23">
        <f>SUM(X29:AA29)</f>
        <v>1621</v>
      </c>
      <c r="AC29" s="23">
        <f>W29-AB29</f>
        <v>20419</v>
      </c>
      <c r="AD29" s="21" t="s">
        <v>733</v>
      </c>
    </row>
    <row r="30" spans="1:30" s="24" customFormat="1" ht="35.1" customHeight="1">
      <c r="A30" s="21">
        <v>26</v>
      </c>
      <c r="B30" s="22" t="s">
        <v>252</v>
      </c>
      <c r="C30" s="22" t="s">
        <v>377</v>
      </c>
      <c r="D30" s="10">
        <v>732201500431</v>
      </c>
      <c r="E30" s="9">
        <v>0</v>
      </c>
      <c r="F30" s="21"/>
      <c r="G30" s="21"/>
      <c r="H30" s="21">
        <v>30</v>
      </c>
      <c r="I30" s="21">
        <v>29</v>
      </c>
      <c r="J30" s="21">
        <v>0</v>
      </c>
      <c r="K30" s="21">
        <v>13000</v>
      </c>
      <c r="L30" s="21">
        <v>4050</v>
      </c>
      <c r="M30" s="23">
        <v>1125</v>
      </c>
      <c r="N30" s="21">
        <v>1125</v>
      </c>
      <c r="O30" s="21">
        <v>3500</v>
      </c>
      <c r="P30" s="23">
        <f>SUM(K30:O30)</f>
        <v>22800</v>
      </c>
      <c r="Q30" s="23">
        <f>P30/H30*J30</f>
        <v>0</v>
      </c>
      <c r="R30" s="23">
        <f>ROUND(K30/H30*I30,0)</f>
        <v>12567</v>
      </c>
      <c r="S30" s="23">
        <f>ROUND(L30/H30*I30,0)</f>
        <v>3915</v>
      </c>
      <c r="T30" s="23">
        <f>ROUND(M30/H30*I30,0)</f>
        <v>1088</v>
      </c>
      <c r="U30" s="23">
        <f>ROUND(N30/H30*I30,0)</f>
        <v>1088</v>
      </c>
      <c r="V30" s="23">
        <f>ROUND(O30/H30*I30,0)</f>
        <v>3383</v>
      </c>
      <c r="W30" s="23">
        <f>SUM(Q30:V30)</f>
        <v>22041</v>
      </c>
      <c r="X30" s="23"/>
      <c r="Y30" s="23"/>
      <c r="Z30" s="23">
        <f>ROUND(W30*0.75%,0)</f>
        <v>165</v>
      </c>
      <c r="AA30" s="21">
        <f>ROUND(R30*12%,0)</f>
        <v>1508</v>
      </c>
      <c r="AB30" s="23">
        <f>SUM(X30:AA30)</f>
        <v>1673</v>
      </c>
      <c r="AC30" s="23">
        <f>W30-AB30</f>
        <v>20368</v>
      </c>
      <c r="AD30" s="21" t="s">
        <v>733</v>
      </c>
    </row>
    <row r="31" spans="1:30" s="24" customFormat="1" ht="35.1" customHeight="1">
      <c r="A31" s="21">
        <v>27</v>
      </c>
      <c r="B31" s="22" t="s">
        <v>253</v>
      </c>
      <c r="C31" s="22" t="s">
        <v>378</v>
      </c>
      <c r="D31" s="10">
        <v>235501505997</v>
      </c>
      <c r="E31" s="9">
        <v>0</v>
      </c>
      <c r="F31" s="21"/>
      <c r="G31" s="21"/>
      <c r="H31" s="21">
        <v>30</v>
      </c>
      <c r="I31" s="21">
        <v>27</v>
      </c>
      <c r="J31" s="21">
        <v>0</v>
      </c>
      <c r="K31" s="21">
        <v>13000</v>
      </c>
      <c r="L31" s="21">
        <v>4050</v>
      </c>
      <c r="M31" s="23">
        <v>1125</v>
      </c>
      <c r="N31" s="21">
        <v>1125</v>
      </c>
      <c r="O31" s="21">
        <v>3500</v>
      </c>
      <c r="P31" s="23">
        <f>SUM(K31:O31)</f>
        <v>22800</v>
      </c>
      <c r="Q31" s="23">
        <f>P31/H31*J31</f>
        <v>0</v>
      </c>
      <c r="R31" s="23">
        <f>ROUND(K31/H31*I31,0)</f>
        <v>11700</v>
      </c>
      <c r="S31" s="23">
        <f>ROUND(L31/H31*I31,0)</f>
        <v>3645</v>
      </c>
      <c r="T31" s="23">
        <f>ROUND(M31/H31*I31,0)</f>
        <v>1013</v>
      </c>
      <c r="U31" s="23">
        <f>ROUND(N31/H31*I31,0)</f>
        <v>1013</v>
      </c>
      <c r="V31" s="23">
        <f>ROUND(O31/H31*I31,0)</f>
        <v>3150</v>
      </c>
      <c r="W31" s="23">
        <f>SUM(Q31:V31)</f>
        <v>20521</v>
      </c>
      <c r="X31" s="23"/>
      <c r="Y31" s="23"/>
      <c r="Z31" s="23">
        <f>ROUND(W31*0.75%,0)</f>
        <v>154</v>
      </c>
      <c r="AA31" s="21">
        <f>ROUND(R31*12%,0)</f>
        <v>1404</v>
      </c>
      <c r="AB31" s="23">
        <f>SUM(X31:AA31)</f>
        <v>1558</v>
      </c>
      <c r="AC31" s="23">
        <f>W31-AB31</f>
        <v>18963</v>
      </c>
      <c r="AD31" s="21" t="s">
        <v>733</v>
      </c>
    </row>
    <row r="32" spans="1:30" s="24" customFormat="1" ht="35.1" customHeight="1">
      <c r="A32" s="21">
        <v>28</v>
      </c>
      <c r="B32" s="22" t="s">
        <v>254</v>
      </c>
      <c r="C32" s="22" t="s">
        <v>379</v>
      </c>
      <c r="D32" s="10">
        <v>732201500442</v>
      </c>
      <c r="E32" s="9">
        <v>0</v>
      </c>
      <c r="F32" s="21"/>
      <c r="G32" s="21"/>
      <c r="H32" s="21">
        <v>30</v>
      </c>
      <c r="I32" s="21">
        <v>25</v>
      </c>
      <c r="J32" s="21">
        <v>1</v>
      </c>
      <c r="K32" s="21">
        <v>13000</v>
      </c>
      <c r="L32" s="21">
        <v>4050</v>
      </c>
      <c r="M32" s="23">
        <v>1125</v>
      </c>
      <c r="N32" s="21">
        <v>1125</v>
      </c>
      <c r="O32" s="21">
        <v>3500</v>
      </c>
      <c r="P32" s="23">
        <f>SUM(K32:O32)</f>
        <v>22800</v>
      </c>
      <c r="Q32" s="23">
        <f>P32/H32*J32</f>
        <v>760</v>
      </c>
      <c r="R32" s="23">
        <f>ROUND(K32/H32*I32,0)</f>
        <v>10833</v>
      </c>
      <c r="S32" s="23">
        <f>ROUND(L32/H32*I32,0)</f>
        <v>3375</v>
      </c>
      <c r="T32" s="23">
        <f>ROUND(M32/H32*I32,0)</f>
        <v>938</v>
      </c>
      <c r="U32" s="23">
        <f>ROUND(N32/H32*I32,0)</f>
        <v>938</v>
      </c>
      <c r="V32" s="23">
        <f>ROUND(O32/H32*I32,0)</f>
        <v>2917</v>
      </c>
      <c r="W32" s="23">
        <f>SUM(Q32:V32)</f>
        <v>19761</v>
      </c>
      <c r="X32" s="23"/>
      <c r="Y32" s="23"/>
      <c r="Z32" s="23">
        <f>ROUND(W32*0.75%,0)</f>
        <v>148</v>
      </c>
      <c r="AA32" s="21">
        <f>ROUND(R32*12%,0)</f>
        <v>1300</v>
      </c>
      <c r="AB32" s="23">
        <f>SUM(X32:AA32)</f>
        <v>1448</v>
      </c>
      <c r="AC32" s="23">
        <f>W32-AB32</f>
        <v>18313</v>
      </c>
      <c r="AD32" s="21" t="s">
        <v>733</v>
      </c>
    </row>
    <row r="33" spans="1:30" s="24" customFormat="1" ht="35.1" customHeight="1">
      <c r="A33" s="21">
        <v>29</v>
      </c>
      <c r="B33" s="22" t="s">
        <v>255</v>
      </c>
      <c r="C33" s="22" t="s">
        <v>380</v>
      </c>
      <c r="D33" s="10">
        <v>732201500133</v>
      </c>
      <c r="E33" s="9" t="s">
        <v>60</v>
      </c>
      <c r="F33" s="21"/>
      <c r="G33" s="21"/>
      <c r="H33" s="21">
        <v>30</v>
      </c>
      <c r="I33" s="21">
        <v>28</v>
      </c>
      <c r="J33" s="21">
        <v>0</v>
      </c>
      <c r="K33" s="21">
        <v>13000</v>
      </c>
      <c r="L33" s="21">
        <v>4050</v>
      </c>
      <c r="M33" s="23">
        <v>1125</v>
      </c>
      <c r="N33" s="21">
        <v>1125</v>
      </c>
      <c r="O33" s="21">
        <v>3500</v>
      </c>
      <c r="P33" s="23">
        <f>SUM(K33:O33)</f>
        <v>22800</v>
      </c>
      <c r="Q33" s="23">
        <f>P33/H33*J33</f>
        <v>0</v>
      </c>
      <c r="R33" s="23">
        <f>ROUND(K33/H33*I33,0)</f>
        <v>12133</v>
      </c>
      <c r="S33" s="23">
        <f>ROUND(L33/H33*I33,0)</f>
        <v>3780</v>
      </c>
      <c r="T33" s="23">
        <f>ROUND(M33/H33*I33,0)</f>
        <v>1050</v>
      </c>
      <c r="U33" s="23">
        <f>ROUND(N33/H33*I33,0)</f>
        <v>1050</v>
      </c>
      <c r="V33" s="23">
        <f>ROUND(O33/H33*I33,0)</f>
        <v>3267</v>
      </c>
      <c r="W33" s="23">
        <f>SUM(Q33:V33)</f>
        <v>21280</v>
      </c>
      <c r="X33" s="23"/>
      <c r="Y33" s="23"/>
      <c r="Z33" s="23">
        <f>ROUND(W33*0.75%,0)</f>
        <v>160</v>
      </c>
      <c r="AA33" s="21">
        <f>ROUND(R33*12%,0)</f>
        <v>1456</v>
      </c>
      <c r="AB33" s="23">
        <f>SUM(X33:AA33)</f>
        <v>1616</v>
      </c>
      <c r="AC33" s="23">
        <f>W33-AB33</f>
        <v>19664</v>
      </c>
      <c r="AD33" s="21" t="s">
        <v>733</v>
      </c>
    </row>
    <row r="34" spans="1:30" s="24" customFormat="1" ht="35.1" customHeight="1">
      <c r="A34" s="21">
        <v>30</v>
      </c>
      <c r="B34" s="22" t="s">
        <v>256</v>
      </c>
      <c r="C34" s="22" t="s">
        <v>381</v>
      </c>
      <c r="D34" s="10">
        <v>235501506094</v>
      </c>
      <c r="E34" s="9">
        <v>0</v>
      </c>
      <c r="F34" s="21"/>
      <c r="G34" s="21"/>
      <c r="H34" s="21">
        <v>30</v>
      </c>
      <c r="I34" s="21">
        <v>28</v>
      </c>
      <c r="J34" s="21">
        <v>0</v>
      </c>
      <c r="K34" s="21">
        <v>13000</v>
      </c>
      <c r="L34" s="21">
        <v>4050</v>
      </c>
      <c r="M34" s="23">
        <v>1125</v>
      </c>
      <c r="N34" s="21">
        <v>1125</v>
      </c>
      <c r="O34" s="21">
        <v>3500</v>
      </c>
      <c r="P34" s="23">
        <f>SUM(K34:O34)</f>
        <v>22800</v>
      </c>
      <c r="Q34" s="23">
        <f>P34/H34*J34</f>
        <v>0</v>
      </c>
      <c r="R34" s="23">
        <f>ROUND(K34/H34*I34,0)</f>
        <v>12133</v>
      </c>
      <c r="S34" s="23">
        <f>ROUND(L34/H34*I34,0)</f>
        <v>3780</v>
      </c>
      <c r="T34" s="23">
        <f>ROUND(M34/H34*I34,0)</f>
        <v>1050</v>
      </c>
      <c r="U34" s="23">
        <f>ROUND(N34/H34*I34,0)</f>
        <v>1050</v>
      </c>
      <c r="V34" s="23">
        <f>ROUND(O34/H34*I34,0)</f>
        <v>3267</v>
      </c>
      <c r="W34" s="23">
        <f>SUM(Q34:V34)</f>
        <v>21280</v>
      </c>
      <c r="X34" s="23"/>
      <c r="Y34" s="23"/>
      <c r="Z34" s="23">
        <f>ROUND(W34*0.75%,0)</f>
        <v>160</v>
      </c>
      <c r="AA34" s="21">
        <f>ROUND(R34*12%,0)</f>
        <v>1456</v>
      </c>
      <c r="AB34" s="23">
        <f>SUM(X34:AA34)</f>
        <v>1616</v>
      </c>
      <c r="AC34" s="23">
        <f>W34-AB34</f>
        <v>19664</v>
      </c>
      <c r="AD34" s="21" t="s">
        <v>733</v>
      </c>
    </row>
    <row r="35" spans="1:30" s="24" customFormat="1" ht="35.1" customHeight="1">
      <c r="A35" s="21">
        <v>32</v>
      </c>
      <c r="B35" s="22" t="s">
        <v>257</v>
      </c>
      <c r="C35" s="22" t="s">
        <v>382</v>
      </c>
      <c r="D35" s="10" t="s">
        <v>571</v>
      </c>
      <c r="E35" s="9" t="s">
        <v>60</v>
      </c>
      <c r="F35" s="21"/>
      <c r="G35" s="21"/>
      <c r="H35" s="21">
        <v>30</v>
      </c>
      <c r="I35" s="21">
        <v>21</v>
      </c>
      <c r="J35" s="21">
        <v>1</v>
      </c>
      <c r="K35" s="21">
        <v>13000</v>
      </c>
      <c r="L35" s="21">
        <v>4050</v>
      </c>
      <c r="M35" s="23">
        <v>1125</v>
      </c>
      <c r="N35" s="21">
        <v>1125</v>
      </c>
      <c r="O35" s="21">
        <v>3500</v>
      </c>
      <c r="P35" s="23">
        <f>SUM(K35:O35)</f>
        <v>22800</v>
      </c>
      <c r="Q35" s="23">
        <f>P35/H35*J35</f>
        <v>760</v>
      </c>
      <c r="R35" s="23">
        <f>ROUND(K35/H35*I35,0)</f>
        <v>9100</v>
      </c>
      <c r="S35" s="23">
        <f>ROUND(L35/H35*I35,0)</f>
        <v>2835</v>
      </c>
      <c r="T35" s="23">
        <f>ROUND(M35/H35*I35,0)</f>
        <v>788</v>
      </c>
      <c r="U35" s="23">
        <f>ROUND(N35/H35*I35,0)</f>
        <v>788</v>
      </c>
      <c r="V35" s="23">
        <f>ROUND(O35/H35*I35,0)</f>
        <v>2450</v>
      </c>
      <c r="W35" s="23">
        <f>SUM(Q35:V35)</f>
        <v>16721</v>
      </c>
      <c r="X35" s="23"/>
      <c r="Y35" s="23"/>
      <c r="Z35" s="23">
        <f>ROUND(W35*0.75%,0)</f>
        <v>125</v>
      </c>
      <c r="AA35" s="21">
        <f>ROUND(R35*12%,0)</f>
        <v>1092</v>
      </c>
      <c r="AB35" s="23">
        <f>SUM(X35:AA35)</f>
        <v>1217</v>
      </c>
      <c r="AC35" s="23">
        <f>W35-AB35</f>
        <v>15504</v>
      </c>
      <c r="AD35" s="21" t="s">
        <v>733</v>
      </c>
    </row>
    <row r="36" spans="1:30" s="24" customFormat="1" ht="35.1" customHeight="1">
      <c r="A36" s="21">
        <v>33</v>
      </c>
      <c r="B36" s="22" t="s">
        <v>258</v>
      </c>
      <c r="C36" s="22" t="s">
        <v>383</v>
      </c>
      <c r="D36" s="10">
        <v>732201500233</v>
      </c>
      <c r="E36" s="9">
        <v>0</v>
      </c>
      <c r="F36" s="21"/>
      <c r="G36" s="21"/>
      <c r="H36" s="21">
        <v>30</v>
      </c>
      <c r="I36" s="21">
        <v>24</v>
      </c>
      <c r="J36" s="21">
        <v>0</v>
      </c>
      <c r="K36" s="21">
        <v>13000</v>
      </c>
      <c r="L36" s="21">
        <v>4050</v>
      </c>
      <c r="M36" s="23">
        <v>1125</v>
      </c>
      <c r="N36" s="21">
        <v>1125</v>
      </c>
      <c r="O36" s="21">
        <v>3500</v>
      </c>
      <c r="P36" s="23">
        <f>SUM(K36:O36)</f>
        <v>22800</v>
      </c>
      <c r="Q36" s="23">
        <f>P36/H36*J36</f>
        <v>0</v>
      </c>
      <c r="R36" s="23">
        <f>ROUND(K36/H36*I36,0)</f>
        <v>10400</v>
      </c>
      <c r="S36" s="23">
        <f>ROUND(L36/H36*I36,0)</f>
        <v>3240</v>
      </c>
      <c r="T36" s="23">
        <f>ROUND(M36/H36*I36,0)</f>
        <v>900</v>
      </c>
      <c r="U36" s="23">
        <f>ROUND(N36/H36*I36,0)</f>
        <v>900</v>
      </c>
      <c r="V36" s="23">
        <f>ROUND(O36/H36*I36,0)</f>
        <v>2800</v>
      </c>
      <c r="W36" s="23">
        <f>SUM(Q36:V36)</f>
        <v>18240</v>
      </c>
      <c r="X36" s="23"/>
      <c r="Y36" s="23"/>
      <c r="Z36" s="23">
        <f>ROUND(W36*0.75%,0)</f>
        <v>137</v>
      </c>
      <c r="AA36" s="21">
        <f>ROUND(R36*12%,0)</f>
        <v>1248</v>
      </c>
      <c r="AB36" s="23">
        <f>SUM(X36:AA36)</f>
        <v>1385</v>
      </c>
      <c r="AC36" s="23">
        <f>W36-AB36</f>
        <v>16855</v>
      </c>
      <c r="AD36" s="21" t="s">
        <v>733</v>
      </c>
    </row>
    <row r="37" spans="1:30" s="24" customFormat="1" ht="35.1" customHeight="1">
      <c r="A37" s="21">
        <v>34</v>
      </c>
      <c r="B37" s="22" t="s">
        <v>259</v>
      </c>
      <c r="C37" s="22" t="s">
        <v>384</v>
      </c>
      <c r="D37" s="10">
        <v>337401504064</v>
      </c>
      <c r="E37" s="9">
        <v>0</v>
      </c>
      <c r="F37" s="21"/>
      <c r="G37" s="21"/>
      <c r="H37" s="21">
        <v>30</v>
      </c>
      <c r="I37" s="21">
        <v>28</v>
      </c>
      <c r="J37" s="21">
        <v>1</v>
      </c>
      <c r="K37" s="21">
        <v>13000</v>
      </c>
      <c r="L37" s="21">
        <v>4050</v>
      </c>
      <c r="M37" s="23">
        <v>1125</v>
      </c>
      <c r="N37" s="21">
        <v>1125</v>
      </c>
      <c r="O37" s="21">
        <v>3500</v>
      </c>
      <c r="P37" s="23">
        <f>SUM(K37:O37)</f>
        <v>22800</v>
      </c>
      <c r="Q37" s="23">
        <f>P37/H37*J37</f>
        <v>760</v>
      </c>
      <c r="R37" s="23">
        <f>ROUND(K37/H37*I37,0)</f>
        <v>12133</v>
      </c>
      <c r="S37" s="23">
        <f>ROUND(L37/H37*I37,0)</f>
        <v>3780</v>
      </c>
      <c r="T37" s="23">
        <f>ROUND(M37/H37*I37,0)</f>
        <v>1050</v>
      </c>
      <c r="U37" s="23">
        <f>ROUND(N37/H37*I37,0)</f>
        <v>1050</v>
      </c>
      <c r="V37" s="23">
        <f>ROUND(O37/H37*I37,0)</f>
        <v>3267</v>
      </c>
      <c r="W37" s="23">
        <f>SUM(Q37:V37)</f>
        <v>22040</v>
      </c>
      <c r="X37" s="23"/>
      <c r="Y37" s="23"/>
      <c r="Z37" s="23">
        <f>ROUND(W37*0.75%,0)</f>
        <v>165</v>
      </c>
      <c r="AA37" s="21">
        <f>ROUND(R37*12%,0)</f>
        <v>1456</v>
      </c>
      <c r="AB37" s="23">
        <f>SUM(X37:AA37)</f>
        <v>1621</v>
      </c>
      <c r="AC37" s="23">
        <f>W37-AB37</f>
        <v>20419</v>
      </c>
      <c r="AD37" s="21" t="s">
        <v>733</v>
      </c>
    </row>
    <row r="38" spans="1:30" s="24" customFormat="1" ht="35.1" customHeight="1">
      <c r="A38" s="21">
        <v>35</v>
      </c>
      <c r="B38" s="22" t="s">
        <v>260</v>
      </c>
      <c r="C38" s="22" t="s">
        <v>385</v>
      </c>
      <c r="D38" s="10">
        <v>732201500422</v>
      </c>
      <c r="E38" s="9">
        <v>0</v>
      </c>
      <c r="F38" s="21"/>
      <c r="G38" s="21"/>
      <c r="H38" s="21">
        <v>30</v>
      </c>
      <c r="I38" s="21">
        <v>19</v>
      </c>
      <c r="J38" s="21">
        <v>0</v>
      </c>
      <c r="K38" s="21">
        <v>13000</v>
      </c>
      <c r="L38" s="21">
        <v>4050</v>
      </c>
      <c r="M38" s="23">
        <v>1125</v>
      </c>
      <c r="N38" s="21">
        <v>1125</v>
      </c>
      <c r="O38" s="21">
        <v>3500</v>
      </c>
      <c r="P38" s="23">
        <f>SUM(K38:O38)</f>
        <v>22800</v>
      </c>
      <c r="Q38" s="23">
        <f>P38/H38*J38</f>
        <v>0</v>
      </c>
      <c r="R38" s="23">
        <f>ROUND(K38/H38*I38,0)</f>
        <v>8233</v>
      </c>
      <c r="S38" s="23">
        <f>ROUND(L38/H38*I38,0)</f>
        <v>2565</v>
      </c>
      <c r="T38" s="23">
        <f>ROUND(M38/H38*I38,0)</f>
        <v>713</v>
      </c>
      <c r="U38" s="23">
        <f>ROUND(N38/H38*I38,0)</f>
        <v>713</v>
      </c>
      <c r="V38" s="23">
        <f>ROUND(O38/H38*I38,0)</f>
        <v>2217</v>
      </c>
      <c r="W38" s="23">
        <f>SUM(Q38:V38)</f>
        <v>14441</v>
      </c>
      <c r="X38" s="23"/>
      <c r="Y38" s="23"/>
      <c r="Z38" s="23">
        <f>ROUND(W38*0.75%,0)</f>
        <v>108</v>
      </c>
      <c r="AA38" s="21">
        <f>ROUND(R38*12%,0)</f>
        <v>988</v>
      </c>
      <c r="AB38" s="23">
        <f>SUM(X38:AA38)</f>
        <v>1096</v>
      </c>
      <c r="AC38" s="23">
        <f>W38-AB38</f>
        <v>13345</v>
      </c>
      <c r="AD38" s="21" t="s">
        <v>733</v>
      </c>
    </row>
    <row r="39" spans="1:30" s="24" customFormat="1" ht="35.1" customHeight="1">
      <c r="A39" s="21">
        <v>36</v>
      </c>
      <c r="B39" s="22" t="s">
        <v>261</v>
      </c>
      <c r="C39" s="22" t="s">
        <v>386</v>
      </c>
      <c r="D39" s="10">
        <v>235501505992</v>
      </c>
      <c r="E39" s="9">
        <v>0</v>
      </c>
      <c r="F39" s="21"/>
      <c r="G39" s="21"/>
      <c r="H39" s="21">
        <v>30</v>
      </c>
      <c r="I39" s="21">
        <v>22</v>
      </c>
      <c r="J39" s="21">
        <v>1</v>
      </c>
      <c r="K39" s="21">
        <v>13000</v>
      </c>
      <c r="L39" s="21">
        <v>4050</v>
      </c>
      <c r="M39" s="23">
        <v>1125</v>
      </c>
      <c r="N39" s="21">
        <v>1125</v>
      </c>
      <c r="O39" s="21">
        <v>3500</v>
      </c>
      <c r="P39" s="23">
        <f>SUM(K39:O39)</f>
        <v>22800</v>
      </c>
      <c r="Q39" s="23">
        <f>P39/H39*J39</f>
        <v>760</v>
      </c>
      <c r="R39" s="23">
        <f>ROUND(K39/H39*I39,0)</f>
        <v>9533</v>
      </c>
      <c r="S39" s="23">
        <f>ROUND(L39/H39*I39,0)</f>
        <v>2970</v>
      </c>
      <c r="T39" s="23">
        <f>ROUND(M39/H39*I39,0)</f>
        <v>825</v>
      </c>
      <c r="U39" s="23">
        <f>ROUND(N39/H39*I39,0)</f>
        <v>825</v>
      </c>
      <c r="V39" s="23">
        <f>ROUND(O39/H39*I39,0)</f>
        <v>2567</v>
      </c>
      <c r="W39" s="23">
        <f>SUM(Q39:V39)</f>
        <v>17480</v>
      </c>
      <c r="X39" s="23"/>
      <c r="Y39" s="23"/>
      <c r="Z39" s="23">
        <f>ROUND(W39*0.75%,0)</f>
        <v>131</v>
      </c>
      <c r="AA39" s="21">
        <f>ROUND(R39*12%,0)</f>
        <v>1144</v>
      </c>
      <c r="AB39" s="23">
        <f>SUM(X39:AA39)</f>
        <v>1275</v>
      </c>
      <c r="AC39" s="23">
        <f>W39-AB39</f>
        <v>16205</v>
      </c>
      <c r="AD39" s="21" t="s">
        <v>733</v>
      </c>
    </row>
    <row r="40" spans="1:30" s="24" customFormat="1" ht="35.1" customHeight="1">
      <c r="A40" s="21">
        <v>37</v>
      </c>
      <c r="B40" s="22" t="s">
        <v>262</v>
      </c>
      <c r="C40" s="22" t="s">
        <v>387</v>
      </c>
      <c r="D40" s="10">
        <v>235501506124</v>
      </c>
      <c r="E40" s="9">
        <v>0</v>
      </c>
      <c r="F40" s="21"/>
      <c r="G40" s="21"/>
      <c r="H40" s="21">
        <v>30</v>
      </c>
      <c r="I40" s="21">
        <v>25</v>
      </c>
      <c r="J40" s="21">
        <v>1</v>
      </c>
      <c r="K40" s="21">
        <v>13000</v>
      </c>
      <c r="L40" s="21">
        <v>4050</v>
      </c>
      <c r="M40" s="23">
        <v>1125</v>
      </c>
      <c r="N40" s="21">
        <v>1125</v>
      </c>
      <c r="O40" s="21">
        <v>3500</v>
      </c>
      <c r="P40" s="23">
        <f>SUM(K40:O40)</f>
        <v>22800</v>
      </c>
      <c r="Q40" s="23">
        <f>P40/H40*J40</f>
        <v>760</v>
      </c>
      <c r="R40" s="23">
        <f>ROUND(K40/H40*I40,0)</f>
        <v>10833</v>
      </c>
      <c r="S40" s="23">
        <f>ROUND(L40/H40*I40,0)</f>
        <v>3375</v>
      </c>
      <c r="T40" s="23">
        <f>ROUND(M40/H40*I40,0)</f>
        <v>938</v>
      </c>
      <c r="U40" s="23">
        <f>ROUND(N40/H40*I40,0)</f>
        <v>938</v>
      </c>
      <c r="V40" s="23">
        <f>ROUND(O40/H40*I40,0)</f>
        <v>2917</v>
      </c>
      <c r="W40" s="23">
        <f>SUM(Q40:V40)</f>
        <v>19761</v>
      </c>
      <c r="X40" s="23"/>
      <c r="Y40" s="23"/>
      <c r="Z40" s="23">
        <f>ROUND(W40*0.75%,0)</f>
        <v>148</v>
      </c>
      <c r="AA40" s="21">
        <f>ROUND(R40*12%,0)</f>
        <v>1300</v>
      </c>
      <c r="AB40" s="23">
        <f>SUM(X40:AA40)</f>
        <v>1448</v>
      </c>
      <c r="AC40" s="23">
        <f>W40-AB40</f>
        <v>18313</v>
      </c>
      <c r="AD40" s="21" t="s">
        <v>733</v>
      </c>
    </row>
    <row r="41" spans="1:30" s="24" customFormat="1" ht="35.1" customHeight="1">
      <c r="A41" s="21">
        <v>38</v>
      </c>
      <c r="B41" s="22" t="s">
        <v>263</v>
      </c>
      <c r="C41" s="22" t="s">
        <v>388</v>
      </c>
      <c r="D41" s="10">
        <v>235501506120</v>
      </c>
      <c r="E41" s="9">
        <v>0</v>
      </c>
      <c r="F41" s="21"/>
      <c r="G41" s="21"/>
      <c r="H41" s="21">
        <v>30</v>
      </c>
      <c r="I41" s="21">
        <v>22</v>
      </c>
      <c r="J41" s="21">
        <v>0</v>
      </c>
      <c r="K41" s="21">
        <v>13000</v>
      </c>
      <c r="L41" s="21">
        <v>4050</v>
      </c>
      <c r="M41" s="23">
        <v>1125</v>
      </c>
      <c r="N41" s="21">
        <v>1125</v>
      </c>
      <c r="O41" s="21">
        <v>3500</v>
      </c>
      <c r="P41" s="23">
        <f>SUM(K41:O41)</f>
        <v>22800</v>
      </c>
      <c r="Q41" s="23">
        <f>P41/H41*J41</f>
        <v>0</v>
      </c>
      <c r="R41" s="23">
        <f>ROUND(K41/H41*I41,0)</f>
        <v>9533</v>
      </c>
      <c r="S41" s="23">
        <f>ROUND(L41/H41*I41,0)</f>
        <v>2970</v>
      </c>
      <c r="T41" s="23">
        <f>ROUND(M41/H41*I41,0)</f>
        <v>825</v>
      </c>
      <c r="U41" s="23">
        <f>ROUND(N41/H41*I41,0)</f>
        <v>825</v>
      </c>
      <c r="V41" s="23">
        <f>ROUND(O41/H41*I41,0)</f>
        <v>2567</v>
      </c>
      <c r="W41" s="23">
        <f>SUM(Q41:V41)</f>
        <v>16720</v>
      </c>
      <c r="X41" s="23"/>
      <c r="Y41" s="23"/>
      <c r="Z41" s="23">
        <f>ROUND(W41*0.75%,0)</f>
        <v>125</v>
      </c>
      <c r="AA41" s="21">
        <f>ROUND(R41*12%,0)</f>
        <v>1144</v>
      </c>
      <c r="AB41" s="23">
        <f>SUM(X41:AA41)</f>
        <v>1269</v>
      </c>
      <c r="AC41" s="23">
        <f>W41-AB41</f>
        <v>15451</v>
      </c>
      <c r="AD41" s="21" t="s">
        <v>733</v>
      </c>
    </row>
    <row r="42" spans="1:30" s="24" customFormat="1" ht="35.1" customHeight="1">
      <c r="A42" s="21">
        <v>39</v>
      </c>
      <c r="B42" s="22" t="s">
        <v>264</v>
      </c>
      <c r="C42" s="22" t="s">
        <v>389</v>
      </c>
      <c r="D42" s="10">
        <v>337401503873</v>
      </c>
      <c r="E42" s="9" t="s">
        <v>534</v>
      </c>
      <c r="F42" s="21"/>
      <c r="G42" s="21"/>
      <c r="H42" s="21">
        <v>30</v>
      </c>
      <c r="I42" s="21">
        <v>24</v>
      </c>
      <c r="J42" s="21">
        <v>4</v>
      </c>
      <c r="K42" s="21">
        <v>13000</v>
      </c>
      <c r="L42" s="21">
        <v>4050</v>
      </c>
      <c r="M42" s="23">
        <v>1125</v>
      </c>
      <c r="N42" s="21">
        <v>1125</v>
      </c>
      <c r="O42" s="21">
        <v>3500</v>
      </c>
      <c r="P42" s="23">
        <f>SUM(K42:O42)</f>
        <v>22800</v>
      </c>
      <c r="Q42" s="23">
        <f>P42/H42*J42</f>
        <v>3040</v>
      </c>
      <c r="R42" s="23">
        <f>ROUND(K42/H42*I42,0)</f>
        <v>10400</v>
      </c>
      <c r="S42" s="23">
        <f>ROUND(L42/H42*I42,0)</f>
        <v>3240</v>
      </c>
      <c r="T42" s="23">
        <f>ROUND(M42/H42*I42,0)</f>
        <v>900</v>
      </c>
      <c r="U42" s="23">
        <f>ROUND(N42/H42*I42,0)</f>
        <v>900</v>
      </c>
      <c r="V42" s="23">
        <f>ROUND(O42/H42*I42,0)</f>
        <v>2800</v>
      </c>
      <c r="W42" s="23">
        <f>SUM(Q42:V42)</f>
        <v>21280</v>
      </c>
      <c r="X42" s="23"/>
      <c r="Y42" s="23"/>
      <c r="Z42" s="23">
        <f>ROUND(W42*0.75%,0)</f>
        <v>160</v>
      </c>
      <c r="AA42" s="21">
        <f>ROUND(R42*12%,0)</f>
        <v>1248</v>
      </c>
      <c r="AB42" s="23">
        <f>SUM(X42:AA42)</f>
        <v>1408</v>
      </c>
      <c r="AC42" s="23">
        <f>W42-AB42</f>
        <v>19872</v>
      </c>
      <c r="AD42" s="21" t="s">
        <v>733</v>
      </c>
    </row>
    <row r="43" spans="1:30" s="24" customFormat="1" ht="35.1" customHeight="1">
      <c r="A43" s="21">
        <v>40</v>
      </c>
      <c r="B43" s="22" t="s">
        <v>265</v>
      </c>
      <c r="C43" s="22" t="s">
        <v>390</v>
      </c>
      <c r="D43" s="10">
        <v>337401504147</v>
      </c>
      <c r="E43" s="9">
        <v>0</v>
      </c>
      <c r="F43" s="21"/>
      <c r="G43" s="21"/>
      <c r="H43" s="21">
        <v>30</v>
      </c>
      <c r="I43" s="21">
        <v>29</v>
      </c>
      <c r="J43" s="21">
        <v>4</v>
      </c>
      <c r="K43" s="21">
        <v>13000</v>
      </c>
      <c r="L43" s="21">
        <v>4050</v>
      </c>
      <c r="M43" s="23">
        <v>1125</v>
      </c>
      <c r="N43" s="21">
        <v>1125</v>
      </c>
      <c r="O43" s="21">
        <v>3500</v>
      </c>
      <c r="P43" s="23">
        <f>SUM(K43:O43)</f>
        <v>22800</v>
      </c>
      <c r="Q43" s="23">
        <f>P43/H43*J43</f>
        <v>3040</v>
      </c>
      <c r="R43" s="23">
        <f>ROUND(K43/H43*I43,0)</f>
        <v>12567</v>
      </c>
      <c r="S43" s="23">
        <f>ROUND(L43/H43*I43,0)</f>
        <v>3915</v>
      </c>
      <c r="T43" s="23">
        <f>ROUND(M43/H43*I43,0)</f>
        <v>1088</v>
      </c>
      <c r="U43" s="23">
        <f>ROUND(N43/H43*I43,0)</f>
        <v>1088</v>
      </c>
      <c r="V43" s="23">
        <f>ROUND(O43/H43*I43,0)</f>
        <v>3383</v>
      </c>
      <c r="W43" s="23">
        <f>SUM(Q43:V43)</f>
        <v>25081</v>
      </c>
      <c r="X43" s="23"/>
      <c r="Y43" s="23"/>
      <c r="Z43" s="23">
        <f>ROUND(W43*0.75%,0)</f>
        <v>188</v>
      </c>
      <c r="AA43" s="21">
        <f>ROUND(R43*12%,0)</f>
        <v>1508</v>
      </c>
      <c r="AB43" s="23">
        <f>SUM(X43:AA43)</f>
        <v>1696</v>
      </c>
      <c r="AC43" s="23">
        <f>W43-AB43</f>
        <v>23385</v>
      </c>
      <c r="AD43" s="21" t="s">
        <v>733</v>
      </c>
    </row>
    <row r="44" spans="1:30" s="24" customFormat="1" ht="35.1" customHeight="1">
      <c r="A44" s="21">
        <v>41</v>
      </c>
      <c r="B44" s="22" t="s">
        <v>266</v>
      </c>
      <c r="C44" s="22" t="s">
        <v>391</v>
      </c>
      <c r="D44" s="10">
        <v>337401504134</v>
      </c>
      <c r="E44" s="9">
        <v>0</v>
      </c>
      <c r="F44" s="21"/>
      <c r="G44" s="21"/>
      <c r="H44" s="21">
        <v>30</v>
      </c>
      <c r="I44" s="21">
        <v>25</v>
      </c>
      <c r="J44" s="21">
        <v>0</v>
      </c>
      <c r="K44" s="21">
        <v>13000</v>
      </c>
      <c r="L44" s="21">
        <v>4050</v>
      </c>
      <c r="M44" s="23">
        <v>1125</v>
      </c>
      <c r="N44" s="21">
        <v>1125</v>
      </c>
      <c r="O44" s="21">
        <v>3500</v>
      </c>
      <c r="P44" s="23">
        <f>SUM(K44:O44)</f>
        <v>22800</v>
      </c>
      <c r="Q44" s="23">
        <f>P44/H44*J44</f>
        <v>0</v>
      </c>
      <c r="R44" s="23">
        <f>ROUND(K44/H44*I44,0)</f>
        <v>10833</v>
      </c>
      <c r="S44" s="23">
        <f>ROUND(L44/H44*I44,0)</f>
        <v>3375</v>
      </c>
      <c r="T44" s="23">
        <f>ROUND(M44/H44*I44,0)</f>
        <v>938</v>
      </c>
      <c r="U44" s="23">
        <f>ROUND(N44/H44*I44,0)</f>
        <v>938</v>
      </c>
      <c r="V44" s="23">
        <f>ROUND(O44/H44*I44,0)</f>
        <v>2917</v>
      </c>
      <c r="W44" s="23">
        <f>SUM(Q44:V44)</f>
        <v>19001</v>
      </c>
      <c r="X44" s="23"/>
      <c r="Y44" s="23"/>
      <c r="Z44" s="23">
        <f>ROUND(W44*0.75%,0)</f>
        <v>143</v>
      </c>
      <c r="AA44" s="21">
        <f>ROUND(R44*12%,0)</f>
        <v>1300</v>
      </c>
      <c r="AB44" s="23">
        <f>SUM(X44:AA44)</f>
        <v>1443</v>
      </c>
      <c r="AC44" s="23">
        <f>W44-AB44</f>
        <v>17558</v>
      </c>
      <c r="AD44" s="21" t="s">
        <v>733</v>
      </c>
    </row>
    <row r="45" spans="1:30" s="24" customFormat="1" ht="35.1" customHeight="1">
      <c r="A45" s="21">
        <v>42</v>
      </c>
      <c r="B45" s="22" t="s">
        <v>267</v>
      </c>
      <c r="C45" s="22" t="s">
        <v>392</v>
      </c>
      <c r="D45" s="10">
        <v>337401504141</v>
      </c>
      <c r="E45" s="9">
        <v>0</v>
      </c>
      <c r="F45" s="21"/>
      <c r="G45" s="21"/>
      <c r="H45" s="21">
        <v>30</v>
      </c>
      <c r="I45" s="21">
        <v>27</v>
      </c>
      <c r="J45" s="21">
        <v>1</v>
      </c>
      <c r="K45" s="21">
        <v>13000</v>
      </c>
      <c r="L45" s="21">
        <v>4050</v>
      </c>
      <c r="M45" s="23">
        <v>1125</v>
      </c>
      <c r="N45" s="21">
        <v>1125</v>
      </c>
      <c r="O45" s="21">
        <v>3500</v>
      </c>
      <c r="P45" s="23">
        <f>SUM(K45:O45)</f>
        <v>22800</v>
      </c>
      <c r="Q45" s="23">
        <f>P45/H45*J45</f>
        <v>760</v>
      </c>
      <c r="R45" s="23">
        <f>ROUND(K45/H45*I45,0)</f>
        <v>11700</v>
      </c>
      <c r="S45" s="23">
        <f>ROUND(L45/H45*I45,0)</f>
        <v>3645</v>
      </c>
      <c r="T45" s="23">
        <f>ROUND(M45/H45*I45,0)</f>
        <v>1013</v>
      </c>
      <c r="U45" s="23">
        <f>ROUND(N45/H45*I45,0)</f>
        <v>1013</v>
      </c>
      <c r="V45" s="23">
        <f>ROUND(O45/H45*I45,0)</f>
        <v>3150</v>
      </c>
      <c r="W45" s="23">
        <f>SUM(Q45:V45)</f>
        <v>21281</v>
      </c>
      <c r="X45" s="23"/>
      <c r="Y45" s="23"/>
      <c r="Z45" s="23">
        <f>ROUND(W45*0.75%,0)</f>
        <v>160</v>
      </c>
      <c r="AA45" s="21">
        <f>ROUND(R45*12%,0)</f>
        <v>1404</v>
      </c>
      <c r="AB45" s="23">
        <f>SUM(X45:AA45)</f>
        <v>1564</v>
      </c>
      <c r="AC45" s="23">
        <f>W45-AB45</f>
        <v>19717</v>
      </c>
      <c r="AD45" s="21" t="s">
        <v>733</v>
      </c>
    </row>
    <row r="46" spans="1:30" s="24" customFormat="1" ht="35.1" customHeight="1">
      <c r="A46" s="21">
        <v>43</v>
      </c>
      <c r="B46" s="22" t="s">
        <v>268</v>
      </c>
      <c r="C46" s="22" t="s">
        <v>393</v>
      </c>
      <c r="D46" s="10">
        <v>337401504148</v>
      </c>
      <c r="E46" s="9" t="s">
        <v>534</v>
      </c>
      <c r="F46" s="21"/>
      <c r="G46" s="21"/>
      <c r="H46" s="21">
        <v>30</v>
      </c>
      <c r="I46" s="21">
        <v>23</v>
      </c>
      <c r="J46" s="21">
        <v>1</v>
      </c>
      <c r="K46" s="21">
        <v>13000</v>
      </c>
      <c r="L46" s="21">
        <v>4050</v>
      </c>
      <c r="M46" s="23">
        <v>1125</v>
      </c>
      <c r="N46" s="21">
        <v>1125</v>
      </c>
      <c r="O46" s="21">
        <v>3500</v>
      </c>
      <c r="P46" s="23">
        <f>SUM(K46:O46)</f>
        <v>22800</v>
      </c>
      <c r="Q46" s="23">
        <f>P46/H46*J46</f>
        <v>760</v>
      </c>
      <c r="R46" s="23">
        <f>ROUND(K46/H46*I46,0)</f>
        <v>9967</v>
      </c>
      <c r="S46" s="23">
        <f>ROUND(L46/H46*I46,0)</f>
        <v>3105</v>
      </c>
      <c r="T46" s="23">
        <f>ROUND(M46/H46*I46,0)</f>
        <v>863</v>
      </c>
      <c r="U46" s="23">
        <f>ROUND(N46/H46*I46,0)</f>
        <v>863</v>
      </c>
      <c r="V46" s="23">
        <f>ROUND(O46/H46*I46,0)</f>
        <v>2683</v>
      </c>
      <c r="W46" s="23">
        <f>SUM(Q46:V46)</f>
        <v>18241</v>
      </c>
      <c r="X46" s="23"/>
      <c r="Y46" s="23"/>
      <c r="Z46" s="23">
        <f>ROUND(W46*0.75%,0)</f>
        <v>137</v>
      </c>
      <c r="AA46" s="21">
        <f>ROUND(R46*12%,0)</f>
        <v>1196</v>
      </c>
      <c r="AB46" s="23">
        <f>SUM(X46:AA46)</f>
        <v>1333</v>
      </c>
      <c r="AC46" s="23">
        <f>W46-AB46</f>
        <v>16908</v>
      </c>
      <c r="AD46" s="21" t="s">
        <v>733</v>
      </c>
    </row>
    <row r="47" spans="1:30" s="24" customFormat="1" ht="35.1" customHeight="1">
      <c r="A47" s="21">
        <v>44</v>
      </c>
      <c r="B47" s="22" t="s">
        <v>269</v>
      </c>
      <c r="C47" s="22" t="s">
        <v>394</v>
      </c>
      <c r="D47" s="10" t="s">
        <v>572</v>
      </c>
      <c r="E47" s="9" t="s">
        <v>616</v>
      </c>
      <c r="F47" s="21"/>
      <c r="G47" s="21"/>
      <c r="H47" s="21">
        <v>30</v>
      </c>
      <c r="I47" s="21">
        <v>25</v>
      </c>
      <c r="J47" s="21">
        <v>2</v>
      </c>
      <c r="K47" s="21">
        <v>13000</v>
      </c>
      <c r="L47" s="21">
        <v>4050</v>
      </c>
      <c r="M47" s="23">
        <v>1125</v>
      </c>
      <c r="N47" s="21">
        <v>1125</v>
      </c>
      <c r="O47" s="21">
        <v>3500</v>
      </c>
      <c r="P47" s="23">
        <f>SUM(K47:O47)</f>
        <v>22800</v>
      </c>
      <c r="Q47" s="23">
        <f>P47/H47*J47</f>
        <v>1520</v>
      </c>
      <c r="R47" s="23">
        <f>ROUND(K47/H47*I47,0)</f>
        <v>10833</v>
      </c>
      <c r="S47" s="23">
        <f>ROUND(L47/H47*I47,0)</f>
        <v>3375</v>
      </c>
      <c r="T47" s="23">
        <f>ROUND(M47/H47*I47,0)</f>
        <v>938</v>
      </c>
      <c r="U47" s="23">
        <f>ROUND(N47/H47*I47,0)</f>
        <v>938</v>
      </c>
      <c r="V47" s="23">
        <f>ROUND(O47/H47*I47,0)</f>
        <v>2917</v>
      </c>
      <c r="W47" s="23">
        <f>SUM(Q47:V47)</f>
        <v>20521</v>
      </c>
      <c r="X47" s="23"/>
      <c r="Y47" s="23"/>
      <c r="Z47" s="23">
        <f>ROUND(W47*0.75%,0)</f>
        <v>154</v>
      </c>
      <c r="AA47" s="21">
        <f>ROUND(R47*12%,0)</f>
        <v>1300</v>
      </c>
      <c r="AB47" s="23">
        <f>SUM(X47:AA47)</f>
        <v>1454</v>
      </c>
      <c r="AC47" s="23">
        <f>W47-AB47</f>
        <v>19067</v>
      </c>
      <c r="AD47" s="21" t="s">
        <v>754</v>
      </c>
    </row>
    <row r="48" spans="1:30" s="24" customFormat="1" ht="35.1" customHeight="1">
      <c r="A48" s="21">
        <v>45</v>
      </c>
      <c r="B48" s="22" t="s">
        <v>270</v>
      </c>
      <c r="C48" s="22" t="s">
        <v>395</v>
      </c>
      <c r="D48" s="10" t="s">
        <v>573</v>
      </c>
      <c r="E48" s="9" t="s">
        <v>617</v>
      </c>
      <c r="F48" s="21"/>
      <c r="G48" s="21"/>
      <c r="H48" s="21">
        <v>30</v>
      </c>
      <c r="I48" s="21">
        <v>21</v>
      </c>
      <c r="J48" s="21">
        <v>0</v>
      </c>
      <c r="K48" s="21">
        <v>13000</v>
      </c>
      <c r="L48" s="21">
        <v>4050</v>
      </c>
      <c r="M48" s="23">
        <v>1125</v>
      </c>
      <c r="N48" s="21">
        <v>1125</v>
      </c>
      <c r="O48" s="21">
        <v>3500</v>
      </c>
      <c r="P48" s="23">
        <f>SUM(K48:O48)</f>
        <v>22800</v>
      </c>
      <c r="Q48" s="23">
        <f>P48/H48*J48</f>
        <v>0</v>
      </c>
      <c r="R48" s="23">
        <f>ROUND(K48/H48*I48,0)</f>
        <v>9100</v>
      </c>
      <c r="S48" s="23">
        <f>ROUND(L48/H48*I48,0)</f>
        <v>2835</v>
      </c>
      <c r="T48" s="23">
        <f>ROUND(M48/H48*I48,0)</f>
        <v>788</v>
      </c>
      <c r="U48" s="23">
        <f>ROUND(N48/H48*I48,0)</f>
        <v>788</v>
      </c>
      <c r="V48" s="23">
        <f>ROUND(O48/H48*I48,0)</f>
        <v>2450</v>
      </c>
      <c r="W48" s="23">
        <f>SUM(Q48:V48)</f>
        <v>15961</v>
      </c>
      <c r="X48" s="23"/>
      <c r="Y48" s="23"/>
      <c r="Z48" s="23">
        <f>ROUND(W48*0.75%,0)</f>
        <v>120</v>
      </c>
      <c r="AA48" s="21">
        <f>ROUND(R48*12%,0)</f>
        <v>1092</v>
      </c>
      <c r="AB48" s="23">
        <f>SUM(X48:AA48)</f>
        <v>1212</v>
      </c>
      <c r="AC48" s="23">
        <f>W48-AB48</f>
        <v>14749</v>
      </c>
      <c r="AD48" s="21" t="s">
        <v>754</v>
      </c>
    </row>
    <row r="49" spans="1:30" s="24" customFormat="1" ht="35.1" customHeight="1">
      <c r="A49" s="21">
        <v>46</v>
      </c>
      <c r="B49" s="22" t="s">
        <v>271</v>
      </c>
      <c r="C49" s="22" t="s">
        <v>396</v>
      </c>
      <c r="D49" s="10">
        <v>3345800663</v>
      </c>
      <c r="E49" s="9" t="s">
        <v>618</v>
      </c>
      <c r="F49" s="21"/>
      <c r="G49" s="21"/>
      <c r="H49" s="21">
        <v>30</v>
      </c>
      <c r="I49" s="21">
        <v>25</v>
      </c>
      <c r="J49" s="21">
        <v>3</v>
      </c>
      <c r="K49" s="21">
        <v>13000</v>
      </c>
      <c r="L49" s="21">
        <v>4050</v>
      </c>
      <c r="M49" s="23">
        <v>1125</v>
      </c>
      <c r="N49" s="21">
        <v>1125</v>
      </c>
      <c r="O49" s="21">
        <v>3500</v>
      </c>
      <c r="P49" s="23">
        <f>SUM(K49:O49)</f>
        <v>22800</v>
      </c>
      <c r="Q49" s="23">
        <f>P49/H49*J49</f>
        <v>2280</v>
      </c>
      <c r="R49" s="23">
        <f>ROUND(K49/H49*I49,0)</f>
        <v>10833</v>
      </c>
      <c r="S49" s="23">
        <f>ROUND(L49/H49*I49,0)</f>
        <v>3375</v>
      </c>
      <c r="T49" s="23">
        <f>ROUND(M49/H49*I49,0)</f>
        <v>938</v>
      </c>
      <c r="U49" s="23">
        <f>ROUND(N49/H49*I49,0)</f>
        <v>938</v>
      </c>
      <c r="V49" s="23">
        <f>ROUND(O49/H49*I49,0)</f>
        <v>2917</v>
      </c>
      <c r="W49" s="23">
        <f>SUM(Q49:V49)</f>
        <v>21281</v>
      </c>
      <c r="X49" s="23"/>
      <c r="Y49" s="23"/>
      <c r="Z49" s="23">
        <f>ROUND(W49*0.75%,0)</f>
        <v>160</v>
      </c>
      <c r="AA49" s="21">
        <f>ROUND(R49*12%,0)</f>
        <v>1300</v>
      </c>
      <c r="AB49" s="23">
        <f>SUM(X49:AA49)</f>
        <v>1460</v>
      </c>
      <c r="AC49" s="23">
        <f>W49-AB49</f>
        <v>19821</v>
      </c>
      <c r="AD49" s="21" t="s">
        <v>754</v>
      </c>
    </row>
    <row r="50" spans="1:30" s="24" customFormat="1" ht="35.1" customHeight="1">
      <c r="A50" s="21">
        <v>47</v>
      </c>
      <c r="B50" s="22" t="s">
        <v>272</v>
      </c>
      <c r="C50" s="22" t="s">
        <v>397</v>
      </c>
      <c r="D50" s="10" t="s">
        <v>574</v>
      </c>
      <c r="E50" s="9" t="s">
        <v>619</v>
      </c>
      <c r="F50" s="21"/>
      <c r="G50" s="21"/>
      <c r="H50" s="21">
        <v>30</v>
      </c>
      <c r="I50" s="21">
        <v>28</v>
      </c>
      <c r="J50" s="21">
        <v>0</v>
      </c>
      <c r="K50" s="21">
        <v>13000</v>
      </c>
      <c r="L50" s="21">
        <v>4050</v>
      </c>
      <c r="M50" s="23">
        <v>1125</v>
      </c>
      <c r="N50" s="21">
        <v>1125</v>
      </c>
      <c r="O50" s="21">
        <v>3500</v>
      </c>
      <c r="P50" s="23">
        <f>SUM(K50:O50)</f>
        <v>22800</v>
      </c>
      <c r="Q50" s="23">
        <f>P50/H50*J50</f>
        <v>0</v>
      </c>
      <c r="R50" s="23">
        <f>ROUND(K50/H50*I50,0)</f>
        <v>12133</v>
      </c>
      <c r="S50" s="23">
        <f>ROUND(L50/H50*I50,0)</f>
        <v>3780</v>
      </c>
      <c r="T50" s="23">
        <f>ROUND(M50/H50*I50,0)</f>
        <v>1050</v>
      </c>
      <c r="U50" s="23">
        <f>ROUND(N50/H50*I50,0)</f>
        <v>1050</v>
      </c>
      <c r="V50" s="23">
        <f>ROUND(O50/H50*I50,0)</f>
        <v>3267</v>
      </c>
      <c r="W50" s="23">
        <f>SUM(Q50:V50)</f>
        <v>21280</v>
      </c>
      <c r="X50" s="23"/>
      <c r="Y50" s="23"/>
      <c r="Z50" s="23">
        <f>ROUND(W50*0.75%,0)</f>
        <v>160</v>
      </c>
      <c r="AA50" s="21">
        <f>ROUND(R50*12%,0)</f>
        <v>1456</v>
      </c>
      <c r="AB50" s="23">
        <f>SUM(X50:AA50)</f>
        <v>1616</v>
      </c>
      <c r="AC50" s="23">
        <f>W50-AB50</f>
        <v>19664</v>
      </c>
      <c r="AD50" s="21" t="s">
        <v>754</v>
      </c>
    </row>
    <row r="51" spans="1:30" s="24" customFormat="1" ht="35.1" customHeight="1">
      <c r="A51" s="21">
        <v>48</v>
      </c>
      <c r="B51" s="22" t="s">
        <v>273</v>
      </c>
      <c r="C51" s="22" t="s">
        <v>382</v>
      </c>
      <c r="D51" s="10">
        <v>800000009789233</v>
      </c>
      <c r="E51" s="9" t="s">
        <v>620</v>
      </c>
      <c r="F51" s="21"/>
      <c r="G51" s="21"/>
      <c r="H51" s="21">
        <v>30</v>
      </c>
      <c r="I51" s="21">
        <v>10</v>
      </c>
      <c r="J51" s="21">
        <v>0</v>
      </c>
      <c r="K51" s="21">
        <v>13000</v>
      </c>
      <c r="L51" s="21">
        <v>4050</v>
      </c>
      <c r="M51" s="23">
        <v>1125</v>
      </c>
      <c r="N51" s="21">
        <v>1125</v>
      </c>
      <c r="O51" s="21">
        <v>3500</v>
      </c>
      <c r="P51" s="23">
        <f>SUM(K51:O51)</f>
        <v>22800</v>
      </c>
      <c r="Q51" s="23">
        <f>P51/H51*J51</f>
        <v>0</v>
      </c>
      <c r="R51" s="23">
        <f>ROUND(K51/H51*I51,0)</f>
        <v>4333</v>
      </c>
      <c r="S51" s="23">
        <f>ROUND(L51/H51*I51,0)</f>
        <v>1350</v>
      </c>
      <c r="T51" s="23">
        <f>ROUND(M51/H51*I51,0)</f>
        <v>375</v>
      </c>
      <c r="U51" s="23">
        <f>ROUND(N51/H51*I51,0)</f>
        <v>375</v>
      </c>
      <c r="V51" s="23">
        <f>ROUND(O51/H51*I51,0)</f>
        <v>1167</v>
      </c>
      <c r="W51" s="23">
        <f>SUM(Q51:V51)</f>
        <v>7600</v>
      </c>
      <c r="X51" s="23"/>
      <c r="Y51" s="23"/>
      <c r="Z51" s="23">
        <f>ROUND(W51*0.75%,0)</f>
        <v>57</v>
      </c>
      <c r="AA51" s="21">
        <f>ROUND(R51*12%,0)</f>
        <v>520</v>
      </c>
      <c r="AB51" s="23">
        <f>SUM(X51:AA51)</f>
        <v>577</v>
      </c>
      <c r="AC51" s="23">
        <f>W51-AB51</f>
        <v>7023</v>
      </c>
      <c r="AD51" s="21" t="s">
        <v>754</v>
      </c>
    </row>
    <row r="52" spans="1:30" s="24" customFormat="1" ht="35.1" customHeight="1">
      <c r="A52" s="21">
        <v>49</v>
      </c>
      <c r="B52" s="22" t="s">
        <v>274</v>
      </c>
      <c r="C52" s="22" t="s">
        <v>358</v>
      </c>
      <c r="D52" s="10" t="s">
        <v>575</v>
      </c>
      <c r="E52" s="9" t="s">
        <v>618</v>
      </c>
      <c r="F52" s="21"/>
      <c r="G52" s="21"/>
      <c r="H52" s="21">
        <v>30</v>
      </c>
      <c r="I52" s="21">
        <v>27</v>
      </c>
      <c r="J52" s="21">
        <v>2</v>
      </c>
      <c r="K52" s="21">
        <v>13000</v>
      </c>
      <c r="L52" s="21">
        <v>4050</v>
      </c>
      <c r="M52" s="23">
        <v>1125</v>
      </c>
      <c r="N52" s="21">
        <v>1125</v>
      </c>
      <c r="O52" s="21">
        <v>3500</v>
      </c>
      <c r="P52" s="23">
        <f>SUM(K52:O52)</f>
        <v>22800</v>
      </c>
      <c r="Q52" s="23">
        <f>P52/H52*J52</f>
        <v>1520</v>
      </c>
      <c r="R52" s="23">
        <f>ROUND(K52/H52*I52,0)</f>
        <v>11700</v>
      </c>
      <c r="S52" s="23">
        <f>ROUND(L52/H52*I52,0)</f>
        <v>3645</v>
      </c>
      <c r="T52" s="23">
        <f>ROUND(M52/H52*I52,0)</f>
        <v>1013</v>
      </c>
      <c r="U52" s="23">
        <f>ROUND(N52/H52*I52,0)</f>
        <v>1013</v>
      </c>
      <c r="V52" s="23">
        <f>ROUND(O52/H52*I52,0)</f>
        <v>3150</v>
      </c>
      <c r="W52" s="23">
        <f>SUM(Q52:V52)</f>
        <v>22041</v>
      </c>
      <c r="X52" s="23"/>
      <c r="Y52" s="23"/>
      <c r="Z52" s="23">
        <f>ROUND(W52*0.75%,0)</f>
        <v>165</v>
      </c>
      <c r="AA52" s="21">
        <f>ROUND(R52*12%,0)</f>
        <v>1404</v>
      </c>
      <c r="AB52" s="23">
        <f>SUM(X52:AA52)</f>
        <v>1569</v>
      </c>
      <c r="AC52" s="23">
        <f>W52-AB52</f>
        <v>20472</v>
      </c>
      <c r="AD52" s="21" t="s">
        <v>754</v>
      </c>
    </row>
    <row r="53" spans="1:30" s="24" customFormat="1" ht="35.1" customHeight="1">
      <c r="A53" s="21">
        <v>50</v>
      </c>
      <c r="B53" s="22" t="s">
        <v>275</v>
      </c>
      <c r="C53" s="22" t="s">
        <v>355</v>
      </c>
      <c r="D53" s="10" t="s">
        <v>576</v>
      </c>
      <c r="E53" s="9" t="s">
        <v>620</v>
      </c>
      <c r="F53" s="21"/>
      <c r="G53" s="21"/>
      <c r="H53" s="21">
        <v>30</v>
      </c>
      <c r="I53" s="21">
        <v>26</v>
      </c>
      <c r="J53" s="21">
        <v>1</v>
      </c>
      <c r="K53" s="21">
        <v>13000</v>
      </c>
      <c r="L53" s="21">
        <v>4050</v>
      </c>
      <c r="M53" s="23">
        <v>1125</v>
      </c>
      <c r="N53" s="21">
        <v>1125</v>
      </c>
      <c r="O53" s="21">
        <v>3500</v>
      </c>
      <c r="P53" s="23">
        <f>SUM(K53:O53)</f>
        <v>22800</v>
      </c>
      <c r="Q53" s="23">
        <f>P53/H53*J53</f>
        <v>760</v>
      </c>
      <c r="R53" s="23">
        <f>ROUND(K53/H53*I53,0)</f>
        <v>11267</v>
      </c>
      <c r="S53" s="23">
        <f>ROUND(L53/H53*I53,0)</f>
        <v>3510</v>
      </c>
      <c r="T53" s="23">
        <f>ROUND(M53/H53*I53,0)</f>
        <v>975</v>
      </c>
      <c r="U53" s="23">
        <f>ROUND(N53/H53*I53,0)</f>
        <v>975</v>
      </c>
      <c r="V53" s="23">
        <f>ROUND(O53/H53*I53,0)</f>
        <v>3033</v>
      </c>
      <c r="W53" s="23">
        <f>SUM(Q53:V53)</f>
        <v>20520</v>
      </c>
      <c r="X53" s="23"/>
      <c r="Y53" s="23"/>
      <c r="Z53" s="23">
        <f>ROUND(W53*0.75%,0)</f>
        <v>154</v>
      </c>
      <c r="AA53" s="21">
        <f>ROUND(R53*12%,0)</f>
        <v>1352</v>
      </c>
      <c r="AB53" s="23">
        <f>SUM(X53:AA53)</f>
        <v>1506</v>
      </c>
      <c r="AC53" s="23">
        <f>W53-AB53</f>
        <v>19014</v>
      </c>
      <c r="AD53" s="21" t="s">
        <v>754</v>
      </c>
    </row>
    <row r="54" spans="1:30" s="24" customFormat="1" ht="35.1" customHeight="1">
      <c r="A54" s="21">
        <v>51</v>
      </c>
      <c r="B54" s="22" t="s">
        <v>276</v>
      </c>
      <c r="C54" s="22" t="s">
        <v>398</v>
      </c>
      <c r="D54" s="10" t="s">
        <v>577</v>
      </c>
      <c r="E54" s="9" t="s">
        <v>621</v>
      </c>
      <c r="F54" s="21"/>
      <c r="G54" s="21"/>
      <c r="H54" s="21">
        <v>30</v>
      </c>
      <c r="I54" s="21">
        <v>18</v>
      </c>
      <c r="J54" s="21">
        <v>0</v>
      </c>
      <c r="K54" s="21">
        <v>13000</v>
      </c>
      <c r="L54" s="21">
        <v>4050</v>
      </c>
      <c r="M54" s="23">
        <v>1125</v>
      </c>
      <c r="N54" s="21">
        <v>1125</v>
      </c>
      <c r="O54" s="21">
        <v>3500</v>
      </c>
      <c r="P54" s="23">
        <f>SUM(K54:O54)</f>
        <v>22800</v>
      </c>
      <c r="Q54" s="23">
        <f>P54/H54*J54</f>
        <v>0</v>
      </c>
      <c r="R54" s="23">
        <f>ROUND(K54/H54*I54,0)</f>
        <v>7800</v>
      </c>
      <c r="S54" s="23">
        <f>ROUND(L54/H54*I54,0)</f>
        <v>2430</v>
      </c>
      <c r="T54" s="23">
        <f>ROUND(M54/H54*I54,0)</f>
        <v>675</v>
      </c>
      <c r="U54" s="23">
        <f>ROUND(N54/H54*I54,0)</f>
        <v>675</v>
      </c>
      <c r="V54" s="23">
        <f>ROUND(O54/H54*I54,0)</f>
        <v>2100</v>
      </c>
      <c r="W54" s="23">
        <f>SUM(Q54:V54)</f>
        <v>13680</v>
      </c>
      <c r="X54" s="23"/>
      <c r="Y54" s="23"/>
      <c r="Z54" s="23">
        <f>ROUND(W54*0.75%,0)</f>
        <v>103</v>
      </c>
      <c r="AA54" s="21">
        <f>ROUND(R54*12%,0)</f>
        <v>936</v>
      </c>
      <c r="AB54" s="23">
        <f>SUM(X54:AA54)</f>
        <v>1039</v>
      </c>
      <c r="AC54" s="23">
        <f>W54-AB54</f>
        <v>12641</v>
      </c>
      <c r="AD54" s="21" t="s">
        <v>754</v>
      </c>
    </row>
    <row r="55" spans="1:30" s="24" customFormat="1" ht="35.1" customHeight="1">
      <c r="A55" s="21">
        <v>52</v>
      </c>
      <c r="B55" s="22" t="s">
        <v>277</v>
      </c>
      <c r="C55" s="22" t="s">
        <v>399</v>
      </c>
      <c r="D55" s="10">
        <v>11161253082</v>
      </c>
      <c r="E55" s="9" t="s">
        <v>622</v>
      </c>
      <c r="F55" s="21"/>
      <c r="G55" s="21"/>
      <c r="H55" s="21">
        <v>30</v>
      </c>
      <c r="I55" s="21">
        <v>26</v>
      </c>
      <c r="J55" s="21">
        <v>0</v>
      </c>
      <c r="K55" s="21">
        <v>13000</v>
      </c>
      <c r="L55" s="21">
        <v>4050</v>
      </c>
      <c r="M55" s="23">
        <v>1125</v>
      </c>
      <c r="N55" s="21">
        <v>1125</v>
      </c>
      <c r="O55" s="21">
        <v>3500</v>
      </c>
      <c r="P55" s="23">
        <f>SUM(K55:O55)</f>
        <v>22800</v>
      </c>
      <c r="Q55" s="23">
        <f>P55/H55*J55</f>
        <v>0</v>
      </c>
      <c r="R55" s="23">
        <f>ROUND(K55/H55*I55,0)</f>
        <v>11267</v>
      </c>
      <c r="S55" s="23">
        <f>ROUND(L55/H55*I55,0)</f>
        <v>3510</v>
      </c>
      <c r="T55" s="23">
        <f>ROUND(M55/H55*I55,0)</f>
        <v>975</v>
      </c>
      <c r="U55" s="23">
        <f>ROUND(N55/H55*I55,0)</f>
        <v>975</v>
      </c>
      <c r="V55" s="23">
        <f>ROUND(O55/H55*I55,0)</f>
        <v>3033</v>
      </c>
      <c r="W55" s="23">
        <f>SUM(Q55:V55)</f>
        <v>19760</v>
      </c>
      <c r="X55" s="23"/>
      <c r="Y55" s="23"/>
      <c r="Z55" s="23">
        <f>ROUND(W55*0.75%,0)</f>
        <v>148</v>
      </c>
      <c r="AA55" s="21">
        <f>ROUND(R55*12%,0)</f>
        <v>1352</v>
      </c>
      <c r="AB55" s="23">
        <f>SUM(X55:AA55)</f>
        <v>1500</v>
      </c>
      <c r="AC55" s="23">
        <f>W55-AB55</f>
        <v>18260</v>
      </c>
      <c r="AD55" s="21" t="s">
        <v>754</v>
      </c>
    </row>
    <row r="56" spans="1:30" s="24" customFormat="1" ht="35.1" customHeight="1">
      <c r="A56" s="21">
        <v>53</v>
      </c>
      <c r="B56" s="22" t="s">
        <v>278</v>
      </c>
      <c r="C56" s="22" t="s">
        <v>400</v>
      </c>
      <c r="D56" s="10">
        <v>37986820199</v>
      </c>
      <c r="E56" s="9" t="s">
        <v>623</v>
      </c>
      <c r="F56" s="21"/>
      <c r="G56" s="21"/>
      <c r="H56" s="21">
        <v>30</v>
      </c>
      <c r="I56" s="21">
        <v>26</v>
      </c>
      <c r="J56" s="21">
        <v>0</v>
      </c>
      <c r="K56" s="21">
        <v>13000</v>
      </c>
      <c r="L56" s="21">
        <v>4050</v>
      </c>
      <c r="M56" s="23">
        <v>1125</v>
      </c>
      <c r="N56" s="21">
        <v>1125</v>
      </c>
      <c r="O56" s="21">
        <v>3500</v>
      </c>
      <c r="P56" s="23">
        <f>SUM(K56:O56)</f>
        <v>22800</v>
      </c>
      <c r="Q56" s="23">
        <f>P56/H56*J56</f>
        <v>0</v>
      </c>
      <c r="R56" s="23">
        <f>ROUND(K56/H56*I56,0)</f>
        <v>11267</v>
      </c>
      <c r="S56" s="23">
        <f>ROUND(L56/H56*I56,0)</f>
        <v>3510</v>
      </c>
      <c r="T56" s="23">
        <f>ROUND(M56/H56*I56,0)</f>
        <v>975</v>
      </c>
      <c r="U56" s="23">
        <f>ROUND(N56/H56*I56,0)</f>
        <v>975</v>
      </c>
      <c r="V56" s="23">
        <f>ROUND(O56/H56*I56,0)</f>
        <v>3033</v>
      </c>
      <c r="W56" s="23">
        <f>SUM(Q56:V56)</f>
        <v>19760</v>
      </c>
      <c r="X56" s="23"/>
      <c r="Y56" s="23"/>
      <c r="Z56" s="23">
        <f>ROUND(W56*0.75%,0)</f>
        <v>148</v>
      </c>
      <c r="AA56" s="21">
        <f>ROUND(R56*12%,0)</f>
        <v>1352</v>
      </c>
      <c r="AB56" s="23">
        <f>SUM(X56:AA56)</f>
        <v>1500</v>
      </c>
      <c r="AC56" s="23">
        <f>W56-AB56</f>
        <v>18260</v>
      </c>
      <c r="AD56" s="21" t="s">
        <v>754</v>
      </c>
    </row>
    <row r="57" spans="1:30" s="24" customFormat="1" ht="35.1" customHeight="1">
      <c r="A57" s="21">
        <v>54</v>
      </c>
      <c r="B57" s="22" t="s">
        <v>279</v>
      </c>
      <c r="C57" s="22" t="s">
        <v>401</v>
      </c>
      <c r="D57" s="10">
        <v>2846908670</v>
      </c>
      <c r="E57" s="9" t="s">
        <v>644</v>
      </c>
      <c r="F57" s="21"/>
      <c r="G57" s="21"/>
      <c r="H57" s="21">
        <v>30</v>
      </c>
      <c r="I57" s="21">
        <v>19</v>
      </c>
      <c r="J57" s="21">
        <v>0</v>
      </c>
      <c r="K57" s="21">
        <v>13000</v>
      </c>
      <c r="L57" s="21">
        <v>4050</v>
      </c>
      <c r="M57" s="23">
        <v>1125</v>
      </c>
      <c r="N57" s="21">
        <v>1125</v>
      </c>
      <c r="O57" s="21">
        <v>3500</v>
      </c>
      <c r="P57" s="23">
        <f>SUM(K57:O57)</f>
        <v>22800</v>
      </c>
      <c r="Q57" s="23">
        <f>P57/H57*J57</f>
        <v>0</v>
      </c>
      <c r="R57" s="23">
        <f>ROUND(K57/H57*I57,0)</f>
        <v>8233</v>
      </c>
      <c r="S57" s="23">
        <f>ROUND(L57/H57*I57,0)</f>
        <v>2565</v>
      </c>
      <c r="T57" s="23">
        <f>ROUND(M57/H57*I57,0)</f>
        <v>713</v>
      </c>
      <c r="U57" s="23">
        <f>ROUND(N57/H57*I57,0)</f>
        <v>713</v>
      </c>
      <c r="V57" s="23">
        <f>ROUND(O57/H57*I57,0)</f>
        <v>2217</v>
      </c>
      <c r="W57" s="23">
        <f>SUM(Q57:V57)</f>
        <v>14441</v>
      </c>
      <c r="X57" s="23"/>
      <c r="Y57" s="23"/>
      <c r="Z57" s="23">
        <f>ROUND(W57*0.75%,0)</f>
        <v>108</v>
      </c>
      <c r="AA57" s="21">
        <f>ROUND(R57*12%,0)</f>
        <v>988</v>
      </c>
      <c r="AB57" s="23">
        <f>SUM(X57:AA57)</f>
        <v>1096</v>
      </c>
      <c r="AC57" s="23">
        <f>W57-AB57</f>
        <v>13345</v>
      </c>
      <c r="AD57" s="21" t="s">
        <v>754</v>
      </c>
    </row>
    <row r="58" spans="1:30" s="24" customFormat="1" ht="35.1" customHeight="1">
      <c r="A58" s="21">
        <v>55</v>
      </c>
      <c r="B58" s="22" t="s">
        <v>280</v>
      </c>
      <c r="C58" s="22" t="s">
        <v>355</v>
      </c>
      <c r="D58" s="10" t="s">
        <v>578</v>
      </c>
      <c r="E58" s="9" t="s">
        <v>562</v>
      </c>
      <c r="F58" s="21"/>
      <c r="G58" s="21"/>
      <c r="H58" s="21">
        <v>30</v>
      </c>
      <c r="I58" s="21">
        <v>28</v>
      </c>
      <c r="J58" s="21">
        <v>1</v>
      </c>
      <c r="K58" s="21">
        <v>13000</v>
      </c>
      <c r="L58" s="21">
        <v>4050</v>
      </c>
      <c r="M58" s="23">
        <v>1125</v>
      </c>
      <c r="N58" s="21">
        <v>1125</v>
      </c>
      <c r="O58" s="21">
        <v>3500</v>
      </c>
      <c r="P58" s="23">
        <f>SUM(K58:O58)</f>
        <v>22800</v>
      </c>
      <c r="Q58" s="23">
        <f>P58/H58*J58</f>
        <v>760</v>
      </c>
      <c r="R58" s="23">
        <f>ROUND(K58/H58*I58,0)</f>
        <v>12133</v>
      </c>
      <c r="S58" s="23">
        <f>ROUND(L58/H58*I58,0)</f>
        <v>3780</v>
      </c>
      <c r="T58" s="23">
        <f>ROUND(M58/H58*I58,0)</f>
        <v>1050</v>
      </c>
      <c r="U58" s="23">
        <f>ROUND(N58/H58*I58,0)</f>
        <v>1050</v>
      </c>
      <c r="V58" s="23">
        <f>ROUND(O58/H58*I58,0)</f>
        <v>3267</v>
      </c>
      <c r="W58" s="23">
        <f>SUM(Q58:V58)</f>
        <v>22040</v>
      </c>
      <c r="X58" s="23"/>
      <c r="Y58" s="23"/>
      <c r="Z58" s="23">
        <f>ROUND(W58*0.75%,0)</f>
        <v>165</v>
      </c>
      <c r="AA58" s="21">
        <f>ROUND(R58*12%,0)</f>
        <v>1456</v>
      </c>
      <c r="AB58" s="23">
        <f>SUM(X58:AA58)</f>
        <v>1621</v>
      </c>
      <c r="AC58" s="23">
        <f>W58-AB58</f>
        <v>20419</v>
      </c>
      <c r="AD58" s="21" t="s">
        <v>754</v>
      </c>
    </row>
    <row r="59" spans="1:30" s="24" customFormat="1" ht="35.1" customHeight="1">
      <c r="A59" s="21">
        <v>56</v>
      </c>
      <c r="B59" s="22" t="s">
        <v>281</v>
      </c>
      <c r="C59" s="22" t="s">
        <v>402</v>
      </c>
      <c r="D59" s="10">
        <v>50100300827709</v>
      </c>
      <c r="E59" s="9" t="s">
        <v>624</v>
      </c>
      <c r="F59" s="21"/>
      <c r="G59" s="21"/>
      <c r="H59" s="21">
        <v>30</v>
      </c>
      <c r="I59" s="21">
        <v>23</v>
      </c>
      <c r="J59" s="21">
        <v>1</v>
      </c>
      <c r="K59" s="21">
        <v>13000</v>
      </c>
      <c r="L59" s="21">
        <v>4050</v>
      </c>
      <c r="M59" s="23">
        <v>1125</v>
      </c>
      <c r="N59" s="21">
        <v>1125</v>
      </c>
      <c r="O59" s="21">
        <v>3500</v>
      </c>
      <c r="P59" s="23">
        <f>SUM(K59:O59)</f>
        <v>22800</v>
      </c>
      <c r="Q59" s="23">
        <f>P59/H59*J59</f>
        <v>760</v>
      </c>
      <c r="R59" s="23">
        <f>ROUND(K59/H59*I59,0)</f>
        <v>9967</v>
      </c>
      <c r="S59" s="23">
        <f>ROUND(L59/H59*I59,0)</f>
        <v>3105</v>
      </c>
      <c r="T59" s="23">
        <f>ROUND(M59/H59*I59,0)</f>
        <v>863</v>
      </c>
      <c r="U59" s="23">
        <f>ROUND(N59/H59*I59,0)</f>
        <v>863</v>
      </c>
      <c r="V59" s="23">
        <f>ROUND(O59/H59*I59,0)</f>
        <v>2683</v>
      </c>
      <c r="W59" s="23">
        <f>SUM(Q59:V59)</f>
        <v>18241</v>
      </c>
      <c r="X59" s="23"/>
      <c r="Y59" s="23"/>
      <c r="Z59" s="23">
        <f>ROUND(W59*0.75%,0)</f>
        <v>137</v>
      </c>
      <c r="AA59" s="21">
        <f>ROUND(R59*12%,0)</f>
        <v>1196</v>
      </c>
      <c r="AB59" s="23">
        <f>SUM(X59:AA59)</f>
        <v>1333</v>
      </c>
      <c r="AC59" s="23">
        <f>W59-AB59</f>
        <v>16908</v>
      </c>
      <c r="AD59" s="21" t="s">
        <v>754</v>
      </c>
    </row>
    <row r="60" spans="1:30" s="24" customFormat="1" ht="35.1" customHeight="1">
      <c r="A60" s="21">
        <v>57</v>
      </c>
      <c r="B60" s="22" t="s">
        <v>282</v>
      </c>
      <c r="C60" s="22" t="s">
        <v>403</v>
      </c>
      <c r="D60" s="10">
        <v>62495555322</v>
      </c>
      <c r="E60" s="9" t="s">
        <v>625</v>
      </c>
      <c r="F60" s="21"/>
      <c r="G60" s="21"/>
      <c r="H60" s="21">
        <v>30</v>
      </c>
      <c r="I60" s="21">
        <v>28</v>
      </c>
      <c r="J60" s="21">
        <v>0</v>
      </c>
      <c r="K60" s="21">
        <v>13000</v>
      </c>
      <c r="L60" s="21">
        <v>4050</v>
      </c>
      <c r="M60" s="23">
        <v>1125</v>
      </c>
      <c r="N60" s="21">
        <v>1125</v>
      </c>
      <c r="O60" s="21">
        <v>3500</v>
      </c>
      <c r="P60" s="23">
        <f>SUM(K60:O60)</f>
        <v>22800</v>
      </c>
      <c r="Q60" s="23">
        <f>P60/H60*J60</f>
        <v>0</v>
      </c>
      <c r="R60" s="23">
        <f>ROUND(K60/H60*I60,0)</f>
        <v>12133</v>
      </c>
      <c r="S60" s="23">
        <f>ROUND(L60/H60*I60,0)</f>
        <v>3780</v>
      </c>
      <c r="T60" s="23">
        <f>ROUND(M60/H60*I60,0)</f>
        <v>1050</v>
      </c>
      <c r="U60" s="23">
        <f>ROUND(N60/H60*I60,0)</f>
        <v>1050</v>
      </c>
      <c r="V60" s="23">
        <f>ROUND(O60/H60*I60,0)</f>
        <v>3267</v>
      </c>
      <c r="W60" s="23">
        <f>SUM(Q60:V60)</f>
        <v>21280</v>
      </c>
      <c r="X60" s="23"/>
      <c r="Y60" s="23"/>
      <c r="Z60" s="23">
        <f>ROUND(W60*0.75%,0)</f>
        <v>160</v>
      </c>
      <c r="AA60" s="21">
        <f>ROUND(R60*12%,0)</f>
        <v>1456</v>
      </c>
      <c r="AB60" s="23">
        <f>SUM(X60:AA60)</f>
        <v>1616</v>
      </c>
      <c r="AC60" s="23">
        <f>W60-AB60</f>
        <v>19664</v>
      </c>
      <c r="AD60" s="21" t="s">
        <v>754</v>
      </c>
    </row>
    <row r="61" spans="1:30" s="24" customFormat="1" ht="35.1" customHeight="1">
      <c r="A61" s="21">
        <v>58</v>
      </c>
      <c r="B61" s="22" t="s">
        <v>283</v>
      </c>
      <c r="C61" s="22" t="s">
        <v>404</v>
      </c>
      <c r="D61" s="10">
        <v>40649391419</v>
      </c>
      <c r="E61" s="9" t="s">
        <v>623</v>
      </c>
      <c r="F61" s="21"/>
      <c r="G61" s="21"/>
      <c r="H61" s="21">
        <v>30</v>
      </c>
      <c r="I61" s="21">
        <v>26</v>
      </c>
      <c r="J61" s="21">
        <v>0</v>
      </c>
      <c r="K61" s="21">
        <v>13000</v>
      </c>
      <c r="L61" s="21">
        <v>4050</v>
      </c>
      <c r="M61" s="23">
        <v>1125</v>
      </c>
      <c r="N61" s="21">
        <v>1125</v>
      </c>
      <c r="O61" s="21">
        <v>3500</v>
      </c>
      <c r="P61" s="23">
        <f>SUM(K61:O61)</f>
        <v>22800</v>
      </c>
      <c r="Q61" s="23">
        <f>P61/H61*J61</f>
        <v>0</v>
      </c>
      <c r="R61" s="23">
        <f>ROUND(K61/H61*I61,0)</f>
        <v>11267</v>
      </c>
      <c r="S61" s="23">
        <f>ROUND(L61/H61*I61,0)</f>
        <v>3510</v>
      </c>
      <c r="T61" s="23">
        <f>ROUND(M61/H61*I61,0)</f>
        <v>975</v>
      </c>
      <c r="U61" s="23">
        <f>ROUND(N61/H61*I61,0)</f>
        <v>975</v>
      </c>
      <c r="V61" s="23">
        <f>ROUND(O61/H61*I61,0)</f>
        <v>3033</v>
      </c>
      <c r="W61" s="23">
        <f>SUM(Q61:V61)</f>
        <v>19760</v>
      </c>
      <c r="X61" s="23"/>
      <c r="Y61" s="23"/>
      <c r="Z61" s="23">
        <f>ROUND(W61*0.75%,0)</f>
        <v>148</v>
      </c>
      <c r="AA61" s="21">
        <f>ROUND(R61*12%,0)</f>
        <v>1352</v>
      </c>
      <c r="AB61" s="23">
        <f>SUM(X61:AA61)</f>
        <v>1500</v>
      </c>
      <c r="AC61" s="23">
        <f>W61-AB61</f>
        <v>18260</v>
      </c>
      <c r="AD61" s="21" t="s">
        <v>754</v>
      </c>
    </row>
    <row r="62" spans="1:30" s="24" customFormat="1" ht="35.1" customHeight="1">
      <c r="A62" s="21">
        <v>59</v>
      </c>
      <c r="B62" s="22" t="s">
        <v>284</v>
      </c>
      <c r="C62" s="22" t="s">
        <v>405</v>
      </c>
      <c r="D62" s="10" t="s">
        <v>579</v>
      </c>
      <c r="E62" s="9" t="s">
        <v>626</v>
      </c>
      <c r="F62" s="21"/>
      <c r="G62" s="21"/>
      <c r="H62" s="21">
        <v>30</v>
      </c>
      <c r="I62" s="21">
        <v>28</v>
      </c>
      <c r="J62" s="21">
        <v>0</v>
      </c>
      <c r="K62" s="21">
        <v>13000</v>
      </c>
      <c r="L62" s="21">
        <v>4050</v>
      </c>
      <c r="M62" s="23">
        <v>1125</v>
      </c>
      <c r="N62" s="21">
        <v>1125</v>
      </c>
      <c r="O62" s="21">
        <v>3500</v>
      </c>
      <c r="P62" s="23">
        <f>SUM(K62:O62)</f>
        <v>22800</v>
      </c>
      <c r="Q62" s="23">
        <f>P62/H62*J62</f>
        <v>0</v>
      </c>
      <c r="R62" s="23">
        <f>ROUND(K62/H62*I62,0)</f>
        <v>12133</v>
      </c>
      <c r="S62" s="23">
        <f>ROUND(L62/H62*I62,0)</f>
        <v>3780</v>
      </c>
      <c r="T62" s="23">
        <f>ROUND(M62/H62*I62,0)</f>
        <v>1050</v>
      </c>
      <c r="U62" s="23">
        <f>ROUND(N62/H62*I62,0)</f>
        <v>1050</v>
      </c>
      <c r="V62" s="23">
        <f>ROUND(O62/H62*I62,0)</f>
        <v>3267</v>
      </c>
      <c r="W62" s="23">
        <f>SUM(Q62:V62)</f>
        <v>21280</v>
      </c>
      <c r="X62" s="23"/>
      <c r="Y62" s="23"/>
      <c r="Z62" s="23">
        <f>ROUND(W62*0.75%,0)</f>
        <v>160</v>
      </c>
      <c r="AA62" s="21">
        <f>ROUND(R62*12%,0)</f>
        <v>1456</v>
      </c>
      <c r="AB62" s="23">
        <f>SUM(X62:AA62)</f>
        <v>1616</v>
      </c>
      <c r="AC62" s="23">
        <f>W62-AB62</f>
        <v>19664</v>
      </c>
      <c r="AD62" s="21" t="s">
        <v>754</v>
      </c>
    </row>
    <row r="63" spans="1:30" s="24" customFormat="1" ht="35.1" customHeight="1">
      <c r="A63" s="21">
        <v>60</v>
      </c>
      <c r="B63" s="22" t="s">
        <v>285</v>
      </c>
      <c r="C63" s="22" t="s">
        <v>406</v>
      </c>
      <c r="D63" s="10" t="s">
        <v>580</v>
      </c>
      <c r="E63" s="9" t="s">
        <v>627</v>
      </c>
      <c r="F63" s="21"/>
      <c r="G63" s="21"/>
      <c r="H63" s="21">
        <v>30</v>
      </c>
      <c r="I63" s="21">
        <v>24</v>
      </c>
      <c r="J63" s="21">
        <v>0</v>
      </c>
      <c r="K63" s="21">
        <v>13000</v>
      </c>
      <c r="L63" s="21">
        <v>4050</v>
      </c>
      <c r="M63" s="23">
        <v>1125</v>
      </c>
      <c r="N63" s="21">
        <v>1125</v>
      </c>
      <c r="O63" s="21">
        <v>3500</v>
      </c>
      <c r="P63" s="23">
        <f>SUM(K63:O63)</f>
        <v>22800</v>
      </c>
      <c r="Q63" s="23">
        <f>P63/H63*J63</f>
        <v>0</v>
      </c>
      <c r="R63" s="23">
        <f>ROUND(K63/H63*I63,0)</f>
        <v>10400</v>
      </c>
      <c r="S63" s="23">
        <f>ROUND(L63/H63*I63,0)</f>
        <v>3240</v>
      </c>
      <c r="T63" s="23">
        <f>ROUND(M63/H63*I63,0)</f>
        <v>900</v>
      </c>
      <c r="U63" s="23">
        <f>ROUND(N63/H63*I63,0)</f>
        <v>900</v>
      </c>
      <c r="V63" s="23">
        <f>ROUND(O63/H63*I63,0)</f>
        <v>2800</v>
      </c>
      <c r="W63" s="23">
        <f>SUM(Q63:V63)</f>
        <v>18240</v>
      </c>
      <c r="X63" s="23"/>
      <c r="Y63" s="23"/>
      <c r="Z63" s="23">
        <f>ROUND(W63*0.75%,0)</f>
        <v>137</v>
      </c>
      <c r="AA63" s="21">
        <f>ROUND(R63*12%,0)</f>
        <v>1248</v>
      </c>
      <c r="AB63" s="23">
        <f>SUM(X63:AA63)</f>
        <v>1385</v>
      </c>
      <c r="AC63" s="23">
        <f>W63-AB63</f>
        <v>16855</v>
      </c>
      <c r="AD63" s="21" t="s">
        <v>754</v>
      </c>
    </row>
    <row r="64" spans="1:30" s="24" customFormat="1" ht="35.1" customHeight="1">
      <c r="A64" s="21">
        <v>61</v>
      </c>
      <c r="B64" s="22" t="s">
        <v>286</v>
      </c>
      <c r="C64" s="22" t="s">
        <v>407</v>
      </c>
      <c r="D64" s="10" t="s">
        <v>581</v>
      </c>
      <c r="E64" s="9" t="s">
        <v>628</v>
      </c>
      <c r="F64" s="21"/>
      <c r="G64" s="21"/>
      <c r="H64" s="21">
        <v>30</v>
      </c>
      <c r="I64" s="21">
        <v>25</v>
      </c>
      <c r="J64" s="21">
        <v>2</v>
      </c>
      <c r="K64" s="21">
        <v>13000</v>
      </c>
      <c r="L64" s="21">
        <v>4050</v>
      </c>
      <c r="M64" s="23">
        <v>1125</v>
      </c>
      <c r="N64" s="21">
        <v>1125</v>
      </c>
      <c r="O64" s="21">
        <v>3500</v>
      </c>
      <c r="P64" s="23">
        <f>SUM(K64:O64)</f>
        <v>22800</v>
      </c>
      <c r="Q64" s="23">
        <f>P64/H64*J64</f>
        <v>1520</v>
      </c>
      <c r="R64" s="23">
        <f>ROUND(K64/H64*I64,0)</f>
        <v>10833</v>
      </c>
      <c r="S64" s="23">
        <f>ROUND(L64/H64*I64,0)</f>
        <v>3375</v>
      </c>
      <c r="T64" s="23">
        <f>ROUND(M64/H64*I64,0)</f>
        <v>938</v>
      </c>
      <c r="U64" s="23">
        <f>ROUND(N64/H64*I64,0)</f>
        <v>938</v>
      </c>
      <c r="V64" s="23">
        <f>ROUND(O64/H64*I64,0)</f>
        <v>2917</v>
      </c>
      <c r="W64" s="23">
        <f>SUM(Q64:V64)</f>
        <v>20521</v>
      </c>
      <c r="X64" s="23"/>
      <c r="Y64" s="23"/>
      <c r="Z64" s="23">
        <f>ROUND(W64*0.75%,0)</f>
        <v>154</v>
      </c>
      <c r="AA64" s="21">
        <f>ROUND(R64*12%,0)</f>
        <v>1300</v>
      </c>
      <c r="AB64" s="23">
        <f>SUM(X64:AA64)</f>
        <v>1454</v>
      </c>
      <c r="AC64" s="23">
        <f>W64-AB64</f>
        <v>19067</v>
      </c>
      <c r="AD64" s="21" t="s">
        <v>754</v>
      </c>
    </row>
    <row r="65" spans="1:30" s="24" customFormat="1" ht="35.1" customHeight="1">
      <c r="A65" s="21">
        <v>62</v>
      </c>
      <c r="B65" s="22" t="s">
        <v>287</v>
      </c>
      <c r="C65" s="22" t="s">
        <v>478</v>
      </c>
      <c r="D65" s="10" t="s">
        <v>582</v>
      </c>
      <c r="E65" s="9" t="s">
        <v>629</v>
      </c>
      <c r="F65" s="21"/>
      <c r="G65" s="21"/>
      <c r="H65" s="21">
        <v>30</v>
      </c>
      <c r="I65" s="21">
        <v>23</v>
      </c>
      <c r="J65" s="21">
        <v>0</v>
      </c>
      <c r="K65" s="21">
        <v>13000</v>
      </c>
      <c r="L65" s="21">
        <v>4050</v>
      </c>
      <c r="M65" s="23">
        <v>1125</v>
      </c>
      <c r="N65" s="21">
        <v>1125</v>
      </c>
      <c r="O65" s="21">
        <v>3500</v>
      </c>
      <c r="P65" s="23">
        <f>SUM(K65:O65)</f>
        <v>22800</v>
      </c>
      <c r="Q65" s="23">
        <f>P65/H65*J65</f>
        <v>0</v>
      </c>
      <c r="R65" s="23">
        <f>ROUND(K65/H65*I65,0)</f>
        <v>9967</v>
      </c>
      <c r="S65" s="23">
        <f>ROUND(L65/H65*I65,0)</f>
        <v>3105</v>
      </c>
      <c r="T65" s="23">
        <f>ROUND(M65/H65*I65,0)</f>
        <v>863</v>
      </c>
      <c r="U65" s="23">
        <f>ROUND(N65/H65*I65,0)</f>
        <v>863</v>
      </c>
      <c r="V65" s="23">
        <f>ROUND(O65/H65*I65,0)</f>
        <v>2683</v>
      </c>
      <c r="W65" s="23">
        <f>SUM(Q65:V65)</f>
        <v>17481</v>
      </c>
      <c r="X65" s="23"/>
      <c r="Y65" s="23"/>
      <c r="Z65" s="23">
        <f>ROUND(W65*0.75%,0)</f>
        <v>131</v>
      </c>
      <c r="AA65" s="21">
        <f>ROUND(R65*12%,0)</f>
        <v>1196</v>
      </c>
      <c r="AB65" s="23">
        <f>SUM(X65:AA65)</f>
        <v>1327</v>
      </c>
      <c r="AC65" s="23">
        <f>W65-AB65</f>
        <v>16154</v>
      </c>
      <c r="AD65" s="21" t="s">
        <v>754</v>
      </c>
    </row>
    <row r="66" spans="1:30" s="24" customFormat="1" ht="35.1" customHeight="1">
      <c r="A66" s="21">
        <v>63</v>
      </c>
      <c r="B66" s="22" t="s">
        <v>470</v>
      </c>
      <c r="C66" s="22" t="s">
        <v>476</v>
      </c>
      <c r="D66" s="10" t="s">
        <v>683</v>
      </c>
      <c r="E66" s="9" t="s">
        <v>684</v>
      </c>
      <c r="F66" s="21"/>
      <c r="G66" s="21"/>
      <c r="H66" s="21">
        <v>30</v>
      </c>
      <c r="I66" s="21">
        <v>24</v>
      </c>
      <c r="J66" s="21">
        <v>1</v>
      </c>
      <c r="K66" s="21">
        <v>13000</v>
      </c>
      <c r="L66" s="21">
        <v>4050</v>
      </c>
      <c r="M66" s="23">
        <v>1125</v>
      </c>
      <c r="N66" s="21">
        <v>1125</v>
      </c>
      <c r="O66" s="21">
        <v>3500</v>
      </c>
      <c r="P66" s="23">
        <f>SUM(K66:O66)</f>
        <v>22800</v>
      </c>
      <c r="Q66" s="23">
        <f>P66/H66*J66</f>
        <v>760</v>
      </c>
      <c r="R66" s="23">
        <f>ROUND(K66/H66*I66,0)</f>
        <v>10400</v>
      </c>
      <c r="S66" s="23">
        <f>ROUND(L66/H66*I66,0)</f>
        <v>3240</v>
      </c>
      <c r="T66" s="23">
        <f>ROUND(M66/H66*I66,0)</f>
        <v>900</v>
      </c>
      <c r="U66" s="23">
        <f>ROUND(N66/H66*I66,0)</f>
        <v>900</v>
      </c>
      <c r="V66" s="23">
        <f>ROUND(O66/H66*I66,0)</f>
        <v>2800</v>
      </c>
      <c r="W66" s="23">
        <f>SUM(Q66:V66)</f>
        <v>19000</v>
      </c>
      <c r="X66" s="23"/>
      <c r="Y66" s="23"/>
      <c r="Z66" s="23">
        <f>ROUND(W66*0.75%,0)</f>
        <v>143</v>
      </c>
      <c r="AA66" s="21">
        <f>ROUND(R66*12%,0)</f>
        <v>1248</v>
      </c>
      <c r="AB66" s="23">
        <f>SUM(X66:AA66)</f>
        <v>1391</v>
      </c>
      <c r="AC66" s="23">
        <f>W66-AB66</f>
        <v>17609</v>
      </c>
      <c r="AD66" s="21" t="s">
        <v>754</v>
      </c>
    </row>
    <row r="67" spans="1:30" s="24" customFormat="1" ht="35.1" customHeight="1">
      <c r="A67" s="21">
        <v>64</v>
      </c>
      <c r="B67" s="22" t="s">
        <v>288</v>
      </c>
      <c r="C67" s="22" t="s">
        <v>408</v>
      </c>
      <c r="D67" s="10">
        <v>39426375718</v>
      </c>
      <c r="E67" s="9" t="s">
        <v>630</v>
      </c>
      <c r="F67" s="21"/>
      <c r="G67" s="21"/>
      <c r="H67" s="21">
        <v>30</v>
      </c>
      <c r="I67" s="21">
        <v>23</v>
      </c>
      <c r="J67" s="21">
        <v>0</v>
      </c>
      <c r="K67" s="21">
        <v>13000</v>
      </c>
      <c r="L67" s="21">
        <v>4050</v>
      </c>
      <c r="M67" s="23">
        <v>1125</v>
      </c>
      <c r="N67" s="21">
        <v>1125</v>
      </c>
      <c r="O67" s="21">
        <v>3500</v>
      </c>
      <c r="P67" s="23">
        <f>SUM(K67:O67)</f>
        <v>22800</v>
      </c>
      <c r="Q67" s="23">
        <f>P67/H67*J67</f>
        <v>0</v>
      </c>
      <c r="R67" s="23">
        <f>ROUND(K67/H67*I67,0)</f>
        <v>9967</v>
      </c>
      <c r="S67" s="23">
        <f>ROUND(L67/H67*I67,0)</f>
        <v>3105</v>
      </c>
      <c r="T67" s="23">
        <f>ROUND(M67/H67*I67,0)</f>
        <v>863</v>
      </c>
      <c r="U67" s="23">
        <f>ROUND(N67/H67*I67,0)</f>
        <v>863</v>
      </c>
      <c r="V67" s="23">
        <f>ROUND(O67/H67*I67,0)</f>
        <v>2683</v>
      </c>
      <c r="W67" s="23">
        <f>SUM(Q67:V67)</f>
        <v>17481</v>
      </c>
      <c r="X67" s="23"/>
      <c r="Y67" s="23"/>
      <c r="Z67" s="23">
        <f>ROUND(W67*0.75%,0)</f>
        <v>131</v>
      </c>
      <c r="AA67" s="21">
        <f>ROUND(R67*12%,0)</f>
        <v>1196</v>
      </c>
      <c r="AB67" s="23">
        <f>SUM(X67:AA67)</f>
        <v>1327</v>
      </c>
      <c r="AC67" s="23">
        <f>W67-AB67</f>
        <v>16154</v>
      </c>
      <c r="AD67" s="21" t="s">
        <v>754</v>
      </c>
    </row>
    <row r="68" spans="1:30" s="24" customFormat="1" ht="35.1" customHeight="1">
      <c r="A68" s="21">
        <v>65</v>
      </c>
      <c r="B68" s="22" t="s">
        <v>289</v>
      </c>
      <c r="C68" s="22" t="s">
        <v>409</v>
      </c>
      <c r="D68" s="10" t="s">
        <v>583</v>
      </c>
      <c r="E68" s="9" t="s">
        <v>631</v>
      </c>
      <c r="F68" s="21"/>
      <c r="G68" s="21"/>
      <c r="H68" s="21">
        <v>30</v>
      </c>
      <c r="I68" s="21">
        <v>29</v>
      </c>
      <c r="J68" s="21">
        <v>1</v>
      </c>
      <c r="K68" s="21">
        <v>13000</v>
      </c>
      <c r="L68" s="21">
        <v>4050</v>
      </c>
      <c r="M68" s="23">
        <v>1125</v>
      </c>
      <c r="N68" s="21">
        <v>1125</v>
      </c>
      <c r="O68" s="21">
        <v>3500</v>
      </c>
      <c r="P68" s="23">
        <f>SUM(K68:O68)</f>
        <v>22800</v>
      </c>
      <c r="Q68" s="23">
        <f>P68/H68*J68</f>
        <v>760</v>
      </c>
      <c r="R68" s="23">
        <f>ROUND(K68/H68*I68,0)</f>
        <v>12567</v>
      </c>
      <c r="S68" s="23">
        <f>ROUND(L68/H68*I68,0)</f>
        <v>3915</v>
      </c>
      <c r="T68" s="23">
        <f>ROUND(M68/H68*I68,0)</f>
        <v>1088</v>
      </c>
      <c r="U68" s="23">
        <f>ROUND(N68/H68*I68,0)</f>
        <v>1088</v>
      </c>
      <c r="V68" s="23">
        <f>ROUND(O68/H68*I68,0)</f>
        <v>3383</v>
      </c>
      <c r="W68" s="23">
        <f>SUM(Q68:V68)</f>
        <v>22801</v>
      </c>
      <c r="X68" s="23"/>
      <c r="Y68" s="23"/>
      <c r="Z68" s="23">
        <f>ROUND(W68*0.75%,0)</f>
        <v>171</v>
      </c>
      <c r="AA68" s="21">
        <f>ROUND(R68*12%,0)</f>
        <v>1508</v>
      </c>
      <c r="AB68" s="23">
        <f>SUM(X68:AA68)</f>
        <v>1679</v>
      </c>
      <c r="AC68" s="23">
        <f>W68-AB68</f>
        <v>21122</v>
      </c>
      <c r="AD68" s="21" t="s">
        <v>733</v>
      </c>
    </row>
    <row r="69" spans="1:30" s="24" customFormat="1" ht="35.1" customHeight="1">
      <c r="A69" s="21">
        <v>67</v>
      </c>
      <c r="B69" s="22" t="s">
        <v>290</v>
      </c>
      <c r="C69" s="22" t="s">
        <v>410</v>
      </c>
      <c r="D69" s="10" t="s">
        <v>584</v>
      </c>
      <c r="E69" s="9" t="s">
        <v>632</v>
      </c>
      <c r="F69" s="21"/>
      <c r="G69" s="21"/>
      <c r="H69" s="21">
        <v>30</v>
      </c>
      <c r="I69" s="21">
        <v>30</v>
      </c>
      <c r="J69" s="21">
        <v>0</v>
      </c>
      <c r="K69" s="21">
        <v>13000</v>
      </c>
      <c r="L69" s="21">
        <v>4050</v>
      </c>
      <c r="M69" s="23">
        <v>1125</v>
      </c>
      <c r="N69" s="21">
        <v>1125</v>
      </c>
      <c r="O69" s="21">
        <v>3500</v>
      </c>
      <c r="P69" s="23">
        <f>SUM(K69:O69)</f>
        <v>22800</v>
      </c>
      <c r="Q69" s="23">
        <f>P69/H69*J69</f>
        <v>0</v>
      </c>
      <c r="R69" s="23">
        <f>ROUND(K69/H69*I69,0)</f>
        <v>13000</v>
      </c>
      <c r="S69" s="23">
        <f>ROUND(L69/H69*I69,0)</f>
        <v>4050</v>
      </c>
      <c r="T69" s="23">
        <f>ROUND(M69/H69*I69,0)</f>
        <v>1125</v>
      </c>
      <c r="U69" s="23">
        <f>ROUND(N69/H69*I69,0)</f>
        <v>1125</v>
      </c>
      <c r="V69" s="23">
        <f>ROUND(O69/H69*I69,0)</f>
        <v>3500</v>
      </c>
      <c r="W69" s="23">
        <f>SUM(Q69:V69)</f>
        <v>22800</v>
      </c>
      <c r="X69" s="23"/>
      <c r="Y69" s="23"/>
      <c r="Z69" s="23">
        <f>ROUND(W69*0.75%,0)</f>
        <v>171</v>
      </c>
      <c r="AA69" s="21">
        <f>ROUND(R69*12%,0)</f>
        <v>1560</v>
      </c>
      <c r="AB69" s="23">
        <f>SUM(X69:AA69)</f>
        <v>1731</v>
      </c>
      <c r="AC69" s="23">
        <f>W69-AB69</f>
        <v>21069</v>
      </c>
      <c r="AD69" s="21" t="s">
        <v>754</v>
      </c>
    </row>
    <row r="70" spans="1:30" s="24" customFormat="1" ht="35.1" customHeight="1">
      <c r="A70" s="21">
        <v>69</v>
      </c>
      <c r="B70" s="22" t="s">
        <v>291</v>
      </c>
      <c r="C70" s="22" t="s">
        <v>178</v>
      </c>
      <c r="D70" s="10">
        <v>20161056381</v>
      </c>
      <c r="E70" s="9" t="s">
        <v>633</v>
      </c>
      <c r="F70" s="21"/>
      <c r="G70" s="21"/>
      <c r="H70" s="21">
        <v>30</v>
      </c>
      <c r="I70" s="21">
        <v>24</v>
      </c>
      <c r="J70" s="21">
        <v>1</v>
      </c>
      <c r="K70" s="21">
        <v>13000</v>
      </c>
      <c r="L70" s="21">
        <v>4050</v>
      </c>
      <c r="M70" s="23">
        <v>1125</v>
      </c>
      <c r="N70" s="21">
        <v>1125</v>
      </c>
      <c r="O70" s="21">
        <v>3500</v>
      </c>
      <c r="P70" s="23">
        <f>SUM(K70:O70)</f>
        <v>22800</v>
      </c>
      <c r="Q70" s="23">
        <f>P70/H70*J70</f>
        <v>760</v>
      </c>
      <c r="R70" s="23">
        <f>ROUND(K70/H70*I70,0)</f>
        <v>10400</v>
      </c>
      <c r="S70" s="23">
        <f>ROUND(L70/H70*I70,0)</f>
        <v>3240</v>
      </c>
      <c r="T70" s="23">
        <f>ROUND(M70/H70*I70,0)</f>
        <v>900</v>
      </c>
      <c r="U70" s="23">
        <f>ROUND(N70/H70*I70,0)</f>
        <v>900</v>
      </c>
      <c r="V70" s="23">
        <f>ROUND(O70/H70*I70,0)</f>
        <v>2800</v>
      </c>
      <c r="W70" s="23">
        <f>SUM(Q70:V70)</f>
        <v>19000</v>
      </c>
      <c r="X70" s="23"/>
      <c r="Y70" s="23"/>
      <c r="Z70" s="23">
        <f>ROUND(W70*0.75%,0)</f>
        <v>143</v>
      </c>
      <c r="AA70" s="21">
        <f>ROUND(R70*12%,0)</f>
        <v>1248</v>
      </c>
      <c r="AB70" s="23">
        <f>SUM(X70:AA70)</f>
        <v>1391</v>
      </c>
      <c r="AC70" s="23">
        <f>W70-AB70</f>
        <v>17609</v>
      </c>
      <c r="AD70" s="21" t="s">
        <v>754</v>
      </c>
    </row>
    <row r="71" spans="1:30" s="24" customFormat="1" ht="35.1" customHeight="1">
      <c r="A71" s="21">
        <v>70</v>
      </c>
      <c r="B71" s="22" t="s">
        <v>292</v>
      </c>
      <c r="C71" s="22" t="s">
        <v>411</v>
      </c>
      <c r="D71" s="10">
        <v>50100307202202</v>
      </c>
      <c r="E71" s="9" t="s">
        <v>634</v>
      </c>
      <c r="F71" s="21"/>
      <c r="G71" s="21"/>
      <c r="H71" s="21">
        <v>30</v>
      </c>
      <c r="I71" s="21">
        <v>15</v>
      </c>
      <c r="J71" s="21">
        <v>0</v>
      </c>
      <c r="K71" s="21">
        <v>13000</v>
      </c>
      <c r="L71" s="21">
        <v>4050</v>
      </c>
      <c r="M71" s="23">
        <v>1125</v>
      </c>
      <c r="N71" s="21">
        <v>1125</v>
      </c>
      <c r="O71" s="21">
        <v>3500</v>
      </c>
      <c r="P71" s="23">
        <f>SUM(K71:O71)</f>
        <v>22800</v>
      </c>
      <c r="Q71" s="23">
        <f>P71/H71*J71</f>
        <v>0</v>
      </c>
      <c r="R71" s="23">
        <f>ROUND(K71/H71*I71,0)</f>
        <v>6500</v>
      </c>
      <c r="S71" s="23">
        <f>ROUND(L71/H71*I71,0)</f>
        <v>2025</v>
      </c>
      <c r="T71" s="23">
        <f>ROUND(M71/H71*I71,0)</f>
        <v>563</v>
      </c>
      <c r="U71" s="23">
        <f>ROUND(N71/H71*I71,0)</f>
        <v>563</v>
      </c>
      <c r="V71" s="23">
        <f>ROUND(O71/H71*I71,0)</f>
        <v>1750</v>
      </c>
      <c r="W71" s="23">
        <f>SUM(Q71:V71)</f>
        <v>11401</v>
      </c>
      <c r="X71" s="23"/>
      <c r="Y71" s="23"/>
      <c r="Z71" s="23">
        <f>ROUND(W71*0.75%,0)</f>
        <v>86</v>
      </c>
      <c r="AA71" s="21">
        <f>ROUND(R71*12%,0)</f>
        <v>780</v>
      </c>
      <c r="AB71" s="23">
        <f>SUM(X71:AA71)</f>
        <v>866</v>
      </c>
      <c r="AC71" s="23">
        <f>W71-AB71</f>
        <v>10535</v>
      </c>
      <c r="AD71" s="21" t="s">
        <v>754</v>
      </c>
    </row>
    <row r="72" spans="1:30" s="24" customFormat="1" ht="35.1" customHeight="1">
      <c r="A72" s="21">
        <v>71</v>
      </c>
      <c r="B72" s="22" t="s">
        <v>293</v>
      </c>
      <c r="C72" s="22" t="s">
        <v>412</v>
      </c>
      <c r="D72" s="10">
        <v>50190021534781</v>
      </c>
      <c r="E72" s="9" t="s">
        <v>635</v>
      </c>
      <c r="F72" s="21"/>
      <c r="G72" s="21"/>
      <c r="H72" s="21">
        <v>30</v>
      </c>
      <c r="I72" s="21">
        <v>18</v>
      </c>
      <c r="J72" s="21">
        <v>0</v>
      </c>
      <c r="K72" s="21">
        <v>13000</v>
      </c>
      <c r="L72" s="21">
        <v>4050</v>
      </c>
      <c r="M72" s="23">
        <v>1125</v>
      </c>
      <c r="N72" s="21">
        <v>1125</v>
      </c>
      <c r="O72" s="21">
        <v>3500</v>
      </c>
      <c r="P72" s="23">
        <f>SUM(K72:O72)</f>
        <v>22800</v>
      </c>
      <c r="Q72" s="23">
        <f>P72/H72*J72</f>
        <v>0</v>
      </c>
      <c r="R72" s="23">
        <f>ROUND(K72/H72*I72,0)</f>
        <v>7800</v>
      </c>
      <c r="S72" s="23">
        <f>ROUND(L72/H72*I72,0)</f>
        <v>2430</v>
      </c>
      <c r="T72" s="23">
        <f>ROUND(M72/H72*I72,0)</f>
        <v>675</v>
      </c>
      <c r="U72" s="23">
        <f>ROUND(N72/H72*I72,0)</f>
        <v>675</v>
      </c>
      <c r="V72" s="23">
        <f>ROUND(O72/H72*I72,0)</f>
        <v>2100</v>
      </c>
      <c r="W72" s="23">
        <f>SUM(Q72:V72)</f>
        <v>13680</v>
      </c>
      <c r="X72" s="23"/>
      <c r="Y72" s="23"/>
      <c r="Z72" s="23">
        <f>ROUND(W72*0.75%,0)</f>
        <v>103</v>
      </c>
      <c r="AA72" s="21">
        <f>ROUND(R72*12%,0)</f>
        <v>936</v>
      </c>
      <c r="AB72" s="23">
        <f>SUM(X72:AA72)</f>
        <v>1039</v>
      </c>
      <c r="AC72" s="23">
        <f>W72-AB72</f>
        <v>12641</v>
      </c>
      <c r="AD72" s="21" t="s">
        <v>754</v>
      </c>
    </row>
    <row r="73" spans="1:30" s="24" customFormat="1" ht="35.1" customHeight="1">
      <c r="A73" s="21">
        <v>72</v>
      </c>
      <c r="B73" s="22" t="s">
        <v>294</v>
      </c>
      <c r="C73" s="22" t="s">
        <v>413</v>
      </c>
      <c r="D73" s="10">
        <v>235501505993</v>
      </c>
      <c r="E73" s="9" t="s">
        <v>449</v>
      </c>
      <c r="F73" s="21"/>
      <c r="G73" s="21"/>
      <c r="H73" s="21">
        <v>30</v>
      </c>
      <c r="I73" s="21">
        <v>16</v>
      </c>
      <c r="J73" s="21">
        <v>0</v>
      </c>
      <c r="K73" s="21">
        <v>13000</v>
      </c>
      <c r="L73" s="21">
        <v>4050</v>
      </c>
      <c r="M73" s="23">
        <v>1125</v>
      </c>
      <c r="N73" s="21">
        <v>1125</v>
      </c>
      <c r="O73" s="21">
        <v>3500</v>
      </c>
      <c r="P73" s="23">
        <f>SUM(K73:O73)</f>
        <v>22800</v>
      </c>
      <c r="Q73" s="23">
        <f>P73/H73*J73</f>
        <v>0</v>
      </c>
      <c r="R73" s="23">
        <f>ROUND(K73/H73*I73,0)</f>
        <v>6933</v>
      </c>
      <c r="S73" s="23">
        <f>ROUND(L73/H73*I73,0)</f>
        <v>2160</v>
      </c>
      <c r="T73" s="23">
        <f>ROUND(M73/H73*I73,0)</f>
        <v>600</v>
      </c>
      <c r="U73" s="23">
        <f>ROUND(N73/H73*I73,0)</f>
        <v>600</v>
      </c>
      <c r="V73" s="23">
        <f>ROUND(O73/H73*I73,0)</f>
        <v>1867</v>
      </c>
      <c r="W73" s="23">
        <f>SUM(Q73:V73)</f>
        <v>12160</v>
      </c>
      <c r="X73" s="23"/>
      <c r="Y73" s="23"/>
      <c r="Z73" s="23">
        <f>ROUND(W73*0.75%,0)</f>
        <v>91</v>
      </c>
      <c r="AA73" s="21">
        <f>ROUND(R73*12%,0)</f>
        <v>832</v>
      </c>
      <c r="AB73" s="23">
        <f>SUM(X73:AA73)</f>
        <v>923</v>
      </c>
      <c r="AC73" s="23">
        <f>W73-AB73</f>
        <v>11237</v>
      </c>
      <c r="AD73" s="21" t="s">
        <v>733</v>
      </c>
    </row>
    <row r="74" spans="1:30" s="24" customFormat="1" ht="35.1" customHeight="1">
      <c r="A74" s="21">
        <v>73</v>
      </c>
      <c r="B74" s="22" t="s">
        <v>295</v>
      </c>
      <c r="C74" s="22" t="s">
        <v>158</v>
      </c>
      <c r="D74" s="10" t="s">
        <v>585</v>
      </c>
      <c r="E74" s="9" t="s">
        <v>449</v>
      </c>
      <c r="F74" s="21"/>
      <c r="G74" s="21"/>
      <c r="H74" s="21">
        <v>30</v>
      </c>
      <c r="I74" s="21">
        <v>28</v>
      </c>
      <c r="J74" s="21">
        <v>0</v>
      </c>
      <c r="K74" s="21">
        <v>13000</v>
      </c>
      <c r="L74" s="21">
        <v>4050</v>
      </c>
      <c r="M74" s="23">
        <v>1125</v>
      </c>
      <c r="N74" s="21">
        <v>1125</v>
      </c>
      <c r="O74" s="21">
        <v>3500</v>
      </c>
      <c r="P74" s="23">
        <f>SUM(K74:O74)</f>
        <v>22800</v>
      </c>
      <c r="Q74" s="23">
        <f>P74/H74*J74</f>
        <v>0</v>
      </c>
      <c r="R74" s="23">
        <f>ROUND(K74/H74*I74,0)</f>
        <v>12133</v>
      </c>
      <c r="S74" s="23">
        <f>ROUND(L74/H74*I74,0)</f>
        <v>3780</v>
      </c>
      <c r="T74" s="23">
        <f>ROUND(M74/H74*I74,0)</f>
        <v>1050</v>
      </c>
      <c r="U74" s="23">
        <f>ROUND(N74/H74*I74,0)</f>
        <v>1050</v>
      </c>
      <c r="V74" s="23">
        <f>ROUND(O74/H74*I74,0)</f>
        <v>3267</v>
      </c>
      <c r="W74" s="23">
        <f>SUM(Q74:V74)</f>
        <v>21280</v>
      </c>
      <c r="X74" s="23"/>
      <c r="Y74" s="23"/>
      <c r="Z74" s="23">
        <f>ROUND(W74*0.75%,0)</f>
        <v>160</v>
      </c>
      <c r="AA74" s="21">
        <f>ROUND(R74*12%,0)</f>
        <v>1456</v>
      </c>
      <c r="AB74" s="23">
        <f>SUM(X74:AA74)</f>
        <v>1616</v>
      </c>
      <c r="AC74" s="23">
        <f>W74-AB74</f>
        <v>19664</v>
      </c>
      <c r="AD74" s="21" t="s">
        <v>733</v>
      </c>
    </row>
    <row r="75" spans="1:30" s="24" customFormat="1" ht="35.1" customHeight="1">
      <c r="A75" s="21">
        <v>74</v>
      </c>
      <c r="B75" s="22" t="s">
        <v>296</v>
      </c>
      <c r="C75" s="22" t="s">
        <v>414</v>
      </c>
      <c r="D75" s="10" t="s">
        <v>586</v>
      </c>
      <c r="E75" s="9" t="s">
        <v>636</v>
      </c>
      <c r="F75" s="21"/>
      <c r="G75" s="21"/>
      <c r="H75" s="21">
        <v>30</v>
      </c>
      <c r="I75" s="21">
        <v>26</v>
      </c>
      <c r="J75" s="21">
        <v>1</v>
      </c>
      <c r="K75" s="21">
        <v>13000</v>
      </c>
      <c r="L75" s="21">
        <v>4050</v>
      </c>
      <c r="M75" s="23">
        <v>1125</v>
      </c>
      <c r="N75" s="21">
        <v>1125</v>
      </c>
      <c r="O75" s="21">
        <v>3500</v>
      </c>
      <c r="P75" s="23">
        <f>SUM(K75:O75)</f>
        <v>22800</v>
      </c>
      <c r="Q75" s="23">
        <f>P75/H75*J75</f>
        <v>760</v>
      </c>
      <c r="R75" s="23">
        <f>ROUND(K75/H75*I75,0)</f>
        <v>11267</v>
      </c>
      <c r="S75" s="23">
        <f>ROUND(L75/H75*I75,0)</f>
        <v>3510</v>
      </c>
      <c r="T75" s="23">
        <f>ROUND(M75/H75*I75,0)</f>
        <v>975</v>
      </c>
      <c r="U75" s="23">
        <f>ROUND(N75/H75*I75,0)</f>
        <v>975</v>
      </c>
      <c r="V75" s="23">
        <f>ROUND(O75/H75*I75,0)</f>
        <v>3033</v>
      </c>
      <c r="W75" s="23">
        <f>SUM(Q75:V75)</f>
        <v>20520</v>
      </c>
      <c r="X75" s="23"/>
      <c r="Y75" s="23"/>
      <c r="Z75" s="23">
        <f>ROUND(W75*0.75%,0)</f>
        <v>154</v>
      </c>
      <c r="AA75" s="21">
        <f>ROUND(R75*12%,0)</f>
        <v>1352</v>
      </c>
      <c r="AB75" s="23">
        <f>SUM(X75:AA75)</f>
        <v>1506</v>
      </c>
      <c r="AC75" s="23">
        <f>W75-AB75</f>
        <v>19014</v>
      </c>
      <c r="AD75" s="21" t="s">
        <v>733</v>
      </c>
    </row>
    <row r="76" spans="1:30" s="24" customFormat="1" ht="35.1" customHeight="1">
      <c r="A76" s="21">
        <v>75</v>
      </c>
      <c r="B76" s="22" t="s">
        <v>297</v>
      </c>
      <c r="C76" s="22" t="s">
        <v>415</v>
      </c>
      <c r="D76" s="10">
        <v>732201500441</v>
      </c>
      <c r="E76" s="9" t="s">
        <v>60</v>
      </c>
      <c r="F76" s="21"/>
      <c r="G76" s="21"/>
      <c r="H76" s="21">
        <v>30</v>
      </c>
      <c r="I76" s="21">
        <v>14</v>
      </c>
      <c r="J76" s="21">
        <v>0</v>
      </c>
      <c r="K76" s="21">
        <v>13000</v>
      </c>
      <c r="L76" s="21">
        <v>4050</v>
      </c>
      <c r="M76" s="23">
        <v>1125</v>
      </c>
      <c r="N76" s="21">
        <v>1125</v>
      </c>
      <c r="O76" s="21">
        <v>3500</v>
      </c>
      <c r="P76" s="23">
        <f>SUM(K76:O76)</f>
        <v>22800</v>
      </c>
      <c r="Q76" s="23">
        <f>P76/H76*J76</f>
        <v>0</v>
      </c>
      <c r="R76" s="23">
        <f>ROUND(K76/H76*I76,0)</f>
        <v>6067</v>
      </c>
      <c r="S76" s="23">
        <f>ROUND(L76/H76*I76,0)</f>
        <v>1890</v>
      </c>
      <c r="T76" s="23">
        <f>ROUND(M76/H76*I76,0)</f>
        <v>525</v>
      </c>
      <c r="U76" s="23">
        <f>ROUND(N76/H76*I76,0)</f>
        <v>525</v>
      </c>
      <c r="V76" s="23">
        <f>ROUND(O76/H76*I76,0)</f>
        <v>1633</v>
      </c>
      <c r="W76" s="23">
        <f>SUM(Q76:V76)</f>
        <v>10640</v>
      </c>
      <c r="X76" s="23"/>
      <c r="Y76" s="23"/>
      <c r="Z76" s="23">
        <f>ROUND(W76*0.75%,0)</f>
        <v>80</v>
      </c>
      <c r="AA76" s="21">
        <f>ROUND(R76*12%,0)</f>
        <v>728</v>
      </c>
      <c r="AB76" s="23">
        <f>SUM(X76:AA76)</f>
        <v>808</v>
      </c>
      <c r="AC76" s="23">
        <f>W76-AB76</f>
        <v>9832</v>
      </c>
      <c r="AD76" s="21" t="s">
        <v>733</v>
      </c>
    </row>
    <row r="77" spans="1:30" s="24" customFormat="1" ht="35.1" customHeight="1">
      <c r="A77" s="21">
        <v>76</v>
      </c>
      <c r="B77" s="22" t="s">
        <v>298</v>
      </c>
      <c r="C77" s="22" t="s">
        <v>416</v>
      </c>
      <c r="D77" s="10">
        <v>732201500459</v>
      </c>
      <c r="E77" s="9" t="s">
        <v>60</v>
      </c>
      <c r="F77" s="21"/>
      <c r="G77" s="21"/>
      <c r="H77" s="21">
        <v>30</v>
      </c>
      <c r="I77" s="21">
        <v>24</v>
      </c>
      <c r="J77" s="21">
        <v>0</v>
      </c>
      <c r="K77" s="21">
        <v>13000</v>
      </c>
      <c r="L77" s="21">
        <v>4050</v>
      </c>
      <c r="M77" s="23">
        <v>1125</v>
      </c>
      <c r="N77" s="21">
        <v>1125</v>
      </c>
      <c r="O77" s="21">
        <v>3500</v>
      </c>
      <c r="P77" s="23">
        <f>SUM(K77:O77)</f>
        <v>22800</v>
      </c>
      <c r="Q77" s="23">
        <f>P77/H77*J77</f>
        <v>0</v>
      </c>
      <c r="R77" s="23">
        <f>ROUND(K77/H77*I77,0)</f>
        <v>10400</v>
      </c>
      <c r="S77" s="23">
        <f>ROUND(L77/H77*I77,0)</f>
        <v>3240</v>
      </c>
      <c r="T77" s="23">
        <f>ROUND(M77/H77*I77,0)</f>
        <v>900</v>
      </c>
      <c r="U77" s="23">
        <f>ROUND(N77/H77*I77,0)</f>
        <v>900</v>
      </c>
      <c r="V77" s="23">
        <f>ROUND(O77/H77*I77,0)</f>
        <v>2800</v>
      </c>
      <c r="W77" s="23">
        <f>SUM(Q77:V77)</f>
        <v>18240</v>
      </c>
      <c r="X77" s="23"/>
      <c r="Y77" s="23"/>
      <c r="Z77" s="23">
        <f>ROUND(W77*0.75%,0)</f>
        <v>137</v>
      </c>
      <c r="AA77" s="21">
        <f>ROUND(R77*12%,0)</f>
        <v>1248</v>
      </c>
      <c r="AB77" s="23">
        <f>SUM(X77:AA77)</f>
        <v>1385</v>
      </c>
      <c r="AC77" s="23">
        <f>W77-AB77</f>
        <v>16855</v>
      </c>
      <c r="AD77" s="21" t="s">
        <v>733</v>
      </c>
    </row>
    <row r="78" spans="1:30" s="24" customFormat="1" ht="35.1" customHeight="1">
      <c r="A78" s="21">
        <v>77</v>
      </c>
      <c r="B78" s="22" t="s">
        <v>299</v>
      </c>
      <c r="C78" s="22" t="s">
        <v>417</v>
      </c>
      <c r="D78" s="10">
        <v>732201500142</v>
      </c>
      <c r="E78" s="9" t="s">
        <v>60</v>
      </c>
      <c r="F78" s="21"/>
      <c r="G78" s="21"/>
      <c r="H78" s="21">
        <v>30</v>
      </c>
      <c r="I78" s="21">
        <v>24</v>
      </c>
      <c r="J78" s="21">
        <v>0</v>
      </c>
      <c r="K78" s="21">
        <v>13000</v>
      </c>
      <c r="L78" s="21">
        <v>4050</v>
      </c>
      <c r="M78" s="23">
        <v>1125</v>
      </c>
      <c r="N78" s="21">
        <v>1125</v>
      </c>
      <c r="O78" s="21">
        <v>3500</v>
      </c>
      <c r="P78" s="23">
        <f>SUM(K78:O78)</f>
        <v>22800</v>
      </c>
      <c r="Q78" s="23">
        <f>P78/H78*J78</f>
        <v>0</v>
      </c>
      <c r="R78" s="23">
        <f>ROUND(K78/H78*I78,0)</f>
        <v>10400</v>
      </c>
      <c r="S78" s="23">
        <f>ROUND(L78/H78*I78,0)</f>
        <v>3240</v>
      </c>
      <c r="T78" s="23">
        <f>ROUND(M78/H78*I78,0)</f>
        <v>900</v>
      </c>
      <c r="U78" s="23">
        <f>ROUND(N78/H78*I78,0)</f>
        <v>900</v>
      </c>
      <c r="V78" s="23">
        <f>ROUND(O78/H78*I78,0)</f>
        <v>2800</v>
      </c>
      <c r="W78" s="23">
        <f>SUM(Q78:V78)</f>
        <v>18240</v>
      </c>
      <c r="X78" s="23"/>
      <c r="Y78" s="23"/>
      <c r="Z78" s="23">
        <f>ROUND(W78*0.75%,0)</f>
        <v>137</v>
      </c>
      <c r="AA78" s="21">
        <f>ROUND(R78*12%,0)</f>
        <v>1248</v>
      </c>
      <c r="AB78" s="23">
        <f>SUM(X78:AA78)</f>
        <v>1385</v>
      </c>
      <c r="AC78" s="23">
        <f>W78-AB78</f>
        <v>16855</v>
      </c>
      <c r="AD78" s="21" t="s">
        <v>733</v>
      </c>
    </row>
    <row r="79" spans="1:30" s="24" customFormat="1" ht="35.1" customHeight="1">
      <c r="A79" s="21">
        <v>78</v>
      </c>
      <c r="B79" s="22" t="s">
        <v>300</v>
      </c>
      <c r="C79" s="22" t="s">
        <v>418</v>
      </c>
      <c r="D79" s="10">
        <v>732201500432</v>
      </c>
      <c r="E79" s="9" t="s">
        <v>60</v>
      </c>
      <c r="F79" s="21"/>
      <c r="G79" s="21"/>
      <c r="H79" s="21">
        <v>30</v>
      </c>
      <c r="I79" s="21">
        <v>25</v>
      </c>
      <c r="J79" s="21">
        <v>0</v>
      </c>
      <c r="K79" s="21">
        <v>13000</v>
      </c>
      <c r="L79" s="21">
        <v>4050</v>
      </c>
      <c r="M79" s="23">
        <v>1125</v>
      </c>
      <c r="N79" s="21">
        <v>1125</v>
      </c>
      <c r="O79" s="21">
        <v>3500</v>
      </c>
      <c r="P79" s="23">
        <f>SUM(K79:O79)</f>
        <v>22800</v>
      </c>
      <c r="Q79" s="23">
        <f>P79/H79*J79</f>
        <v>0</v>
      </c>
      <c r="R79" s="23">
        <f>ROUND(K79/H79*I79,0)</f>
        <v>10833</v>
      </c>
      <c r="S79" s="23">
        <f>ROUND(L79/H79*I79,0)</f>
        <v>3375</v>
      </c>
      <c r="T79" s="23">
        <f>ROUND(M79/H79*I79,0)</f>
        <v>938</v>
      </c>
      <c r="U79" s="23">
        <f>ROUND(N79/H79*I79,0)</f>
        <v>938</v>
      </c>
      <c r="V79" s="23">
        <f>ROUND(O79/H79*I79,0)</f>
        <v>2917</v>
      </c>
      <c r="W79" s="23">
        <f>SUM(Q79:V79)</f>
        <v>19001</v>
      </c>
      <c r="X79" s="23"/>
      <c r="Y79" s="23"/>
      <c r="Z79" s="23">
        <f>ROUND(W79*0.75%,0)</f>
        <v>143</v>
      </c>
      <c r="AA79" s="21">
        <f>ROUND(R79*12%,0)</f>
        <v>1300</v>
      </c>
      <c r="AB79" s="23">
        <f>SUM(X79:AA79)</f>
        <v>1443</v>
      </c>
      <c r="AC79" s="23">
        <f>W79-AB79</f>
        <v>17558</v>
      </c>
      <c r="AD79" s="21" t="s">
        <v>733</v>
      </c>
    </row>
    <row r="80" spans="1:30" s="24" customFormat="1" ht="35.1" customHeight="1">
      <c r="A80" s="21">
        <v>79</v>
      </c>
      <c r="B80" s="22" t="s">
        <v>301</v>
      </c>
      <c r="C80" s="22" t="s">
        <v>419</v>
      </c>
      <c r="D80" s="10">
        <v>337401504133</v>
      </c>
      <c r="E80" s="9" t="s">
        <v>554</v>
      </c>
      <c r="F80" s="21"/>
      <c r="G80" s="21"/>
      <c r="H80" s="21">
        <v>30</v>
      </c>
      <c r="I80" s="21">
        <v>25</v>
      </c>
      <c r="J80" s="21">
        <v>1</v>
      </c>
      <c r="K80" s="21">
        <v>13000</v>
      </c>
      <c r="L80" s="21">
        <v>4050</v>
      </c>
      <c r="M80" s="23">
        <v>1125</v>
      </c>
      <c r="N80" s="21">
        <v>1125</v>
      </c>
      <c r="O80" s="21">
        <v>3500</v>
      </c>
      <c r="P80" s="23">
        <f>SUM(K80:O80)</f>
        <v>22800</v>
      </c>
      <c r="Q80" s="23">
        <f>P80/H80*J80</f>
        <v>760</v>
      </c>
      <c r="R80" s="23">
        <f>ROUND(K80/H80*I80,0)</f>
        <v>10833</v>
      </c>
      <c r="S80" s="23">
        <f>ROUND(L80/H80*I80,0)</f>
        <v>3375</v>
      </c>
      <c r="T80" s="23">
        <f>ROUND(M80/H80*I80,0)</f>
        <v>938</v>
      </c>
      <c r="U80" s="23">
        <f>ROUND(N80/H80*I80,0)</f>
        <v>938</v>
      </c>
      <c r="V80" s="23">
        <f>ROUND(O80/H80*I80,0)</f>
        <v>2917</v>
      </c>
      <c r="W80" s="23">
        <f>SUM(Q80:V80)</f>
        <v>19761</v>
      </c>
      <c r="X80" s="23"/>
      <c r="Y80" s="23"/>
      <c r="Z80" s="23">
        <f>ROUND(W80*0.75%,0)</f>
        <v>148</v>
      </c>
      <c r="AA80" s="21">
        <f>ROUND(R80*12%,0)</f>
        <v>1300</v>
      </c>
      <c r="AB80" s="23">
        <f>SUM(X80:AA80)</f>
        <v>1448</v>
      </c>
      <c r="AC80" s="23">
        <f>W80-AB80</f>
        <v>18313</v>
      </c>
      <c r="AD80" s="21" t="s">
        <v>733</v>
      </c>
    </row>
    <row r="81" spans="1:30" s="24" customFormat="1" ht="35.1" customHeight="1">
      <c r="A81" s="21">
        <v>80</v>
      </c>
      <c r="B81" s="22" t="s">
        <v>302</v>
      </c>
      <c r="C81" s="22" t="s">
        <v>364</v>
      </c>
      <c r="D81" s="10">
        <v>235501505990</v>
      </c>
      <c r="E81" s="9" t="s">
        <v>449</v>
      </c>
      <c r="F81" s="21"/>
      <c r="G81" s="21"/>
      <c r="H81" s="21">
        <v>30</v>
      </c>
      <c r="I81" s="21">
        <v>24</v>
      </c>
      <c r="J81" s="21">
        <v>1</v>
      </c>
      <c r="K81" s="21">
        <v>13000</v>
      </c>
      <c r="L81" s="21">
        <v>4050</v>
      </c>
      <c r="M81" s="23">
        <v>1125</v>
      </c>
      <c r="N81" s="21">
        <v>1125</v>
      </c>
      <c r="O81" s="21">
        <v>3500</v>
      </c>
      <c r="P81" s="23">
        <f>SUM(K81:O81)</f>
        <v>22800</v>
      </c>
      <c r="Q81" s="23">
        <f>P81/H81*J81</f>
        <v>760</v>
      </c>
      <c r="R81" s="23">
        <f>ROUND(K81/H81*I81,0)</f>
        <v>10400</v>
      </c>
      <c r="S81" s="23">
        <f>ROUND(L81/H81*I81,0)</f>
        <v>3240</v>
      </c>
      <c r="T81" s="23">
        <f>ROUND(M81/H81*I81,0)</f>
        <v>900</v>
      </c>
      <c r="U81" s="23">
        <f>ROUND(N81/H81*I81,0)</f>
        <v>900</v>
      </c>
      <c r="V81" s="23">
        <f>ROUND(O81/H81*I81,0)</f>
        <v>2800</v>
      </c>
      <c r="W81" s="23">
        <f>SUM(Q81:V81)</f>
        <v>19000</v>
      </c>
      <c r="X81" s="23"/>
      <c r="Y81" s="23"/>
      <c r="Z81" s="23">
        <f>ROUND(W81*0.75%,0)</f>
        <v>143</v>
      </c>
      <c r="AA81" s="21">
        <f>ROUND(R81*12%,0)</f>
        <v>1248</v>
      </c>
      <c r="AB81" s="23">
        <f>SUM(X81:AA81)</f>
        <v>1391</v>
      </c>
      <c r="AC81" s="23">
        <f>W81-AB81</f>
        <v>17609</v>
      </c>
      <c r="AD81" s="21" t="s">
        <v>733</v>
      </c>
    </row>
    <row r="82" spans="1:30" s="24" customFormat="1" ht="35.1" customHeight="1">
      <c r="A82" s="21">
        <v>82</v>
      </c>
      <c r="B82" s="22" t="s">
        <v>303</v>
      </c>
      <c r="C82" s="22" t="s">
        <v>420</v>
      </c>
      <c r="D82" s="10">
        <v>732201500435</v>
      </c>
      <c r="E82" s="9" t="s">
        <v>60</v>
      </c>
      <c r="F82" s="21"/>
      <c r="G82" s="21"/>
      <c r="H82" s="21">
        <v>30</v>
      </c>
      <c r="I82" s="21">
        <v>13</v>
      </c>
      <c r="J82" s="21">
        <v>0</v>
      </c>
      <c r="K82" s="21">
        <v>13000</v>
      </c>
      <c r="L82" s="21">
        <v>4050</v>
      </c>
      <c r="M82" s="23">
        <v>1125</v>
      </c>
      <c r="N82" s="21">
        <v>1125</v>
      </c>
      <c r="O82" s="21">
        <v>3500</v>
      </c>
      <c r="P82" s="23">
        <f>SUM(K82:O82)</f>
        <v>22800</v>
      </c>
      <c r="Q82" s="23">
        <f>P82/H82*J82</f>
        <v>0</v>
      </c>
      <c r="R82" s="23">
        <f>ROUND(K82/H82*I82,0)</f>
        <v>5633</v>
      </c>
      <c r="S82" s="23">
        <f>ROUND(L82/H82*I82,0)</f>
        <v>1755</v>
      </c>
      <c r="T82" s="23">
        <f>ROUND(M82/H82*I82,0)</f>
        <v>488</v>
      </c>
      <c r="U82" s="23">
        <f>ROUND(N82/H82*I82,0)</f>
        <v>488</v>
      </c>
      <c r="V82" s="23">
        <f>ROUND(O82/H82*I82,0)</f>
        <v>1517</v>
      </c>
      <c r="W82" s="23">
        <f>SUM(Q82:V82)</f>
        <v>9881</v>
      </c>
      <c r="X82" s="23"/>
      <c r="Y82" s="23"/>
      <c r="Z82" s="23">
        <f>ROUND(W82*0.75%,0)</f>
        <v>74</v>
      </c>
      <c r="AA82" s="21">
        <f>ROUND(R82*12%,0)</f>
        <v>676</v>
      </c>
      <c r="AB82" s="23">
        <f>SUM(X82:AA82)</f>
        <v>750</v>
      </c>
      <c r="AC82" s="23">
        <f>W82-AB82</f>
        <v>9131</v>
      </c>
      <c r="AD82" s="21" t="s">
        <v>733</v>
      </c>
    </row>
    <row r="83" spans="1:30" s="24" customFormat="1" ht="35.1" customHeight="1">
      <c r="A83" s="21">
        <v>83</v>
      </c>
      <c r="B83" s="22" t="s">
        <v>304</v>
      </c>
      <c r="C83" s="22" t="s">
        <v>479</v>
      </c>
      <c r="D83" s="10">
        <v>732201500140</v>
      </c>
      <c r="E83" s="9" t="s">
        <v>60</v>
      </c>
      <c r="F83" s="21"/>
      <c r="G83" s="21"/>
      <c r="H83" s="21">
        <v>30</v>
      </c>
      <c r="I83" s="21">
        <v>19</v>
      </c>
      <c r="J83" s="21">
        <v>0</v>
      </c>
      <c r="K83" s="21">
        <v>13000</v>
      </c>
      <c r="L83" s="21">
        <v>4050</v>
      </c>
      <c r="M83" s="23">
        <v>1125</v>
      </c>
      <c r="N83" s="21">
        <v>1125</v>
      </c>
      <c r="O83" s="21">
        <v>3500</v>
      </c>
      <c r="P83" s="23">
        <f>SUM(K83:O83)</f>
        <v>22800</v>
      </c>
      <c r="Q83" s="23">
        <f>P83/H83*J83</f>
        <v>0</v>
      </c>
      <c r="R83" s="23">
        <f>ROUND(K83/H83*I83,0)</f>
        <v>8233</v>
      </c>
      <c r="S83" s="23">
        <f>ROUND(L83/H83*I83,0)</f>
        <v>2565</v>
      </c>
      <c r="T83" s="23">
        <f>ROUND(M83/H83*I83,0)</f>
        <v>713</v>
      </c>
      <c r="U83" s="23">
        <f>ROUND(N83/H83*I83,0)</f>
        <v>713</v>
      </c>
      <c r="V83" s="23">
        <f>ROUND(O83/H83*I83,0)</f>
        <v>2217</v>
      </c>
      <c r="W83" s="23">
        <f>SUM(Q83:V83)</f>
        <v>14441</v>
      </c>
      <c r="X83" s="23"/>
      <c r="Y83" s="23"/>
      <c r="Z83" s="23">
        <f>ROUND(W83*0.75%,0)</f>
        <v>108</v>
      </c>
      <c r="AA83" s="21">
        <f>ROUND(R83*12%,0)</f>
        <v>988</v>
      </c>
      <c r="AB83" s="23">
        <f>SUM(X83:AA83)</f>
        <v>1096</v>
      </c>
      <c r="AC83" s="23">
        <f>W83-AB83</f>
        <v>13345</v>
      </c>
      <c r="AD83" s="21" t="s">
        <v>733</v>
      </c>
    </row>
    <row r="84" spans="1:30" s="24" customFormat="1" ht="35.1" customHeight="1">
      <c r="A84" s="21">
        <v>84</v>
      </c>
      <c r="B84" s="22" t="s">
        <v>305</v>
      </c>
      <c r="C84" s="22" t="s">
        <v>421</v>
      </c>
      <c r="D84" s="10" t="s">
        <v>587</v>
      </c>
      <c r="E84" s="9" t="s">
        <v>543</v>
      </c>
      <c r="F84" s="21"/>
      <c r="G84" s="21"/>
      <c r="H84" s="21">
        <v>30</v>
      </c>
      <c r="I84" s="21">
        <v>28</v>
      </c>
      <c r="J84" s="21">
        <v>0</v>
      </c>
      <c r="K84" s="21">
        <v>13000</v>
      </c>
      <c r="L84" s="21">
        <v>4050</v>
      </c>
      <c r="M84" s="23">
        <v>1125</v>
      </c>
      <c r="N84" s="21">
        <v>1125</v>
      </c>
      <c r="O84" s="21">
        <v>3500</v>
      </c>
      <c r="P84" s="23">
        <f>SUM(K84:O84)</f>
        <v>22800</v>
      </c>
      <c r="Q84" s="23">
        <f>P84/H84*J84</f>
        <v>0</v>
      </c>
      <c r="R84" s="23">
        <f>ROUND(K84/H84*I84,0)</f>
        <v>12133</v>
      </c>
      <c r="S84" s="23">
        <f>ROUND(L84/H84*I84,0)</f>
        <v>3780</v>
      </c>
      <c r="T84" s="23">
        <f>ROUND(M84/H84*I84,0)</f>
        <v>1050</v>
      </c>
      <c r="U84" s="23">
        <f>ROUND(N84/H84*I84,0)</f>
        <v>1050</v>
      </c>
      <c r="V84" s="23">
        <f>ROUND(O84/H84*I84,0)</f>
        <v>3267</v>
      </c>
      <c r="W84" s="23">
        <f>SUM(Q84:V84)</f>
        <v>21280</v>
      </c>
      <c r="X84" s="23"/>
      <c r="Y84" s="23"/>
      <c r="Z84" s="23">
        <f>ROUND(W84*0.75%,0)</f>
        <v>160</v>
      </c>
      <c r="AA84" s="21">
        <f>ROUND(R84*12%,0)</f>
        <v>1456</v>
      </c>
      <c r="AB84" s="23">
        <f>SUM(X84:AA84)</f>
        <v>1616</v>
      </c>
      <c r="AC84" s="23">
        <f>W84-AB84</f>
        <v>19664</v>
      </c>
      <c r="AD84" s="21" t="s">
        <v>754</v>
      </c>
    </row>
    <row r="85" spans="1:30" s="24" customFormat="1" ht="35.1" customHeight="1">
      <c r="A85" s="21">
        <v>85</v>
      </c>
      <c r="B85" s="22" t="s">
        <v>306</v>
      </c>
      <c r="C85" s="22" t="s">
        <v>422</v>
      </c>
      <c r="D85" s="10" t="s">
        <v>588</v>
      </c>
      <c r="E85" s="9" t="s">
        <v>554</v>
      </c>
      <c r="F85" s="21"/>
      <c r="G85" s="21"/>
      <c r="H85" s="21">
        <v>30</v>
      </c>
      <c r="I85" s="21">
        <v>24</v>
      </c>
      <c r="J85" s="21">
        <v>0</v>
      </c>
      <c r="K85" s="21">
        <v>13000</v>
      </c>
      <c r="L85" s="21">
        <v>4050</v>
      </c>
      <c r="M85" s="23">
        <v>1125</v>
      </c>
      <c r="N85" s="21">
        <v>1125</v>
      </c>
      <c r="O85" s="21">
        <v>3500</v>
      </c>
      <c r="P85" s="23">
        <f>SUM(K85:O85)</f>
        <v>22800</v>
      </c>
      <c r="Q85" s="23">
        <f>P85/H85*J85</f>
        <v>0</v>
      </c>
      <c r="R85" s="23">
        <f>ROUND(K85/H85*I85,0)</f>
        <v>10400</v>
      </c>
      <c r="S85" s="23">
        <f>ROUND(L85/H85*I85,0)</f>
        <v>3240</v>
      </c>
      <c r="T85" s="23">
        <f>ROUND(M85/H85*I85,0)</f>
        <v>900</v>
      </c>
      <c r="U85" s="23">
        <f>ROUND(N85/H85*I85,0)</f>
        <v>900</v>
      </c>
      <c r="V85" s="23">
        <f>ROUND(O85/H85*I85,0)</f>
        <v>2800</v>
      </c>
      <c r="W85" s="23">
        <f>SUM(Q85:V85)</f>
        <v>18240</v>
      </c>
      <c r="X85" s="23"/>
      <c r="Y85" s="23"/>
      <c r="Z85" s="23">
        <f>ROUND(W85*0.75%,0)</f>
        <v>137</v>
      </c>
      <c r="AA85" s="21">
        <f>ROUND(R85*12%,0)</f>
        <v>1248</v>
      </c>
      <c r="AB85" s="23">
        <f>SUM(X85:AA85)</f>
        <v>1385</v>
      </c>
      <c r="AC85" s="23">
        <f>W85-AB85</f>
        <v>16855</v>
      </c>
      <c r="AD85" s="21" t="s">
        <v>733</v>
      </c>
    </row>
    <row r="86" spans="1:30" s="24" customFormat="1" ht="35.1" customHeight="1">
      <c r="A86" s="21">
        <v>86</v>
      </c>
      <c r="B86" s="22" t="s">
        <v>307</v>
      </c>
      <c r="C86" s="22" t="s">
        <v>423</v>
      </c>
      <c r="D86" s="10" t="s">
        <v>589</v>
      </c>
      <c r="E86" s="9" t="s">
        <v>637</v>
      </c>
      <c r="F86" s="21"/>
      <c r="G86" s="21"/>
      <c r="H86" s="21">
        <v>30</v>
      </c>
      <c r="I86" s="21">
        <v>26</v>
      </c>
      <c r="J86" s="21">
        <v>0</v>
      </c>
      <c r="K86" s="21">
        <v>13000</v>
      </c>
      <c r="L86" s="21">
        <v>4050</v>
      </c>
      <c r="M86" s="23">
        <v>1125</v>
      </c>
      <c r="N86" s="21">
        <v>1125</v>
      </c>
      <c r="O86" s="21">
        <v>3500</v>
      </c>
      <c r="P86" s="23">
        <f>SUM(K86:O86)</f>
        <v>22800</v>
      </c>
      <c r="Q86" s="23">
        <f>P86/H86*J86</f>
        <v>0</v>
      </c>
      <c r="R86" s="23">
        <f>ROUND(K86/H86*I86,0)</f>
        <v>11267</v>
      </c>
      <c r="S86" s="23">
        <f>ROUND(L86/H86*I86,0)</f>
        <v>3510</v>
      </c>
      <c r="T86" s="23">
        <f>ROUND(M86/H86*I86,0)</f>
        <v>975</v>
      </c>
      <c r="U86" s="23">
        <f>ROUND(N86/H86*I86,0)</f>
        <v>975</v>
      </c>
      <c r="V86" s="23">
        <f>ROUND(O86/H86*I86,0)</f>
        <v>3033</v>
      </c>
      <c r="W86" s="23">
        <f>SUM(Q86:V86)</f>
        <v>19760</v>
      </c>
      <c r="X86" s="23"/>
      <c r="Y86" s="23"/>
      <c r="Z86" s="23">
        <f>ROUND(W86*0.75%,0)</f>
        <v>148</v>
      </c>
      <c r="AA86" s="21">
        <f>ROUND(R86*12%,0)</f>
        <v>1352</v>
      </c>
      <c r="AB86" s="23">
        <f>SUM(X86:AA86)</f>
        <v>1500</v>
      </c>
      <c r="AC86" s="23">
        <f>W86-AB86</f>
        <v>18260</v>
      </c>
      <c r="AD86" s="21" t="s">
        <v>754</v>
      </c>
    </row>
    <row r="87" spans="1:30" s="24" customFormat="1" ht="35.1" customHeight="1">
      <c r="A87" s="21">
        <v>87</v>
      </c>
      <c r="B87" s="22" t="s">
        <v>308</v>
      </c>
      <c r="C87" s="22" t="s">
        <v>424</v>
      </c>
      <c r="D87" s="10">
        <v>30873982998</v>
      </c>
      <c r="E87" s="9" t="s">
        <v>638</v>
      </c>
      <c r="F87" s="21"/>
      <c r="G87" s="21"/>
      <c r="H87" s="21">
        <v>30</v>
      </c>
      <c r="I87" s="21">
        <v>28</v>
      </c>
      <c r="J87" s="21">
        <v>0</v>
      </c>
      <c r="K87" s="21">
        <v>13000</v>
      </c>
      <c r="L87" s="21">
        <v>4050</v>
      </c>
      <c r="M87" s="23">
        <v>1125</v>
      </c>
      <c r="N87" s="21">
        <v>1125</v>
      </c>
      <c r="O87" s="21">
        <v>3500</v>
      </c>
      <c r="P87" s="23">
        <f>SUM(K87:O87)</f>
        <v>22800</v>
      </c>
      <c r="Q87" s="23">
        <f>P87/H87*J87</f>
        <v>0</v>
      </c>
      <c r="R87" s="23">
        <f>ROUND(K87/H87*I87,0)</f>
        <v>12133</v>
      </c>
      <c r="S87" s="23">
        <f>ROUND(L87/H87*I87,0)</f>
        <v>3780</v>
      </c>
      <c r="T87" s="23">
        <f>ROUND(M87/H87*I87,0)</f>
        <v>1050</v>
      </c>
      <c r="U87" s="23">
        <f>ROUND(N87/H87*I87,0)</f>
        <v>1050</v>
      </c>
      <c r="V87" s="23">
        <f>ROUND(O87/H87*I87,0)</f>
        <v>3267</v>
      </c>
      <c r="W87" s="23">
        <f>SUM(Q87:V87)</f>
        <v>21280</v>
      </c>
      <c r="X87" s="23"/>
      <c r="Y87" s="23"/>
      <c r="Z87" s="23">
        <f>ROUND(W87*0.75%,0)</f>
        <v>160</v>
      </c>
      <c r="AA87" s="21">
        <f>ROUND(R87*12%,0)</f>
        <v>1456</v>
      </c>
      <c r="AB87" s="23">
        <f>SUM(X87:AA87)</f>
        <v>1616</v>
      </c>
      <c r="AC87" s="23">
        <f>W87-AB87</f>
        <v>19664</v>
      </c>
      <c r="AD87" s="21" t="s">
        <v>754</v>
      </c>
    </row>
    <row r="88" spans="1:30" s="24" customFormat="1" ht="35.1" customHeight="1">
      <c r="A88" s="21">
        <v>88</v>
      </c>
      <c r="B88" s="22" t="s">
        <v>309</v>
      </c>
      <c r="C88" s="22" t="s">
        <v>425</v>
      </c>
      <c r="D88" s="10" t="s">
        <v>590</v>
      </c>
      <c r="E88" s="9" t="s">
        <v>639</v>
      </c>
      <c r="F88" s="21"/>
      <c r="G88" s="21"/>
      <c r="H88" s="21">
        <v>30</v>
      </c>
      <c r="I88" s="21">
        <v>28</v>
      </c>
      <c r="J88" s="21">
        <v>0</v>
      </c>
      <c r="K88" s="21">
        <v>13000</v>
      </c>
      <c r="L88" s="21">
        <v>4050</v>
      </c>
      <c r="M88" s="23">
        <v>1125</v>
      </c>
      <c r="N88" s="21">
        <v>1125</v>
      </c>
      <c r="O88" s="21">
        <v>3500</v>
      </c>
      <c r="P88" s="23">
        <f>SUM(K88:O88)</f>
        <v>22800</v>
      </c>
      <c r="Q88" s="23">
        <f>P88/H88*J88</f>
        <v>0</v>
      </c>
      <c r="R88" s="23">
        <f>ROUND(K88/H88*I88,0)</f>
        <v>12133</v>
      </c>
      <c r="S88" s="23">
        <f>ROUND(L88/H88*I88,0)</f>
        <v>3780</v>
      </c>
      <c r="T88" s="23">
        <f>ROUND(M88/H88*I88,0)</f>
        <v>1050</v>
      </c>
      <c r="U88" s="23">
        <f>ROUND(N88/H88*I88,0)</f>
        <v>1050</v>
      </c>
      <c r="V88" s="23">
        <f>ROUND(O88/H88*I88,0)</f>
        <v>3267</v>
      </c>
      <c r="W88" s="23">
        <f>SUM(Q88:V88)</f>
        <v>21280</v>
      </c>
      <c r="X88" s="23"/>
      <c r="Y88" s="23"/>
      <c r="Z88" s="23">
        <f>ROUND(W88*0.75%,0)</f>
        <v>160</v>
      </c>
      <c r="AA88" s="21">
        <f>ROUND(R88*12%,0)</f>
        <v>1456</v>
      </c>
      <c r="AB88" s="23">
        <f>SUM(X88:AA88)</f>
        <v>1616</v>
      </c>
      <c r="AC88" s="23">
        <f>W88-AB88</f>
        <v>19664</v>
      </c>
      <c r="AD88" s="21" t="s">
        <v>754</v>
      </c>
    </row>
    <row r="89" spans="1:30" s="24" customFormat="1" ht="35.1" customHeight="1">
      <c r="A89" s="21">
        <v>89</v>
      </c>
      <c r="B89" s="22" t="s">
        <v>310</v>
      </c>
      <c r="C89" s="22" t="s">
        <v>426</v>
      </c>
      <c r="D89" s="10" t="s">
        <v>591</v>
      </c>
      <c r="E89" s="9" t="s">
        <v>640</v>
      </c>
      <c r="F89" s="21"/>
      <c r="G89" s="21"/>
      <c r="H89" s="21">
        <v>30</v>
      </c>
      <c r="I89" s="21">
        <v>26</v>
      </c>
      <c r="J89" s="21">
        <v>0</v>
      </c>
      <c r="K89" s="21">
        <v>13000</v>
      </c>
      <c r="L89" s="21">
        <v>4050</v>
      </c>
      <c r="M89" s="23">
        <v>1125</v>
      </c>
      <c r="N89" s="21">
        <v>1125</v>
      </c>
      <c r="O89" s="21">
        <v>3500</v>
      </c>
      <c r="P89" s="23">
        <f>SUM(K89:O89)</f>
        <v>22800</v>
      </c>
      <c r="Q89" s="23">
        <f>P89/H89*J89</f>
        <v>0</v>
      </c>
      <c r="R89" s="23">
        <f>ROUND(K89/H89*I89,0)</f>
        <v>11267</v>
      </c>
      <c r="S89" s="23">
        <f>ROUND(L89/H89*I89,0)</f>
        <v>3510</v>
      </c>
      <c r="T89" s="23">
        <f>ROUND(M89/H89*I89,0)</f>
        <v>975</v>
      </c>
      <c r="U89" s="23">
        <f>ROUND(N89/H89*I89,0)</f>
        <v>975</v>
      </c>
      <c r="V89" s="23">
        <f>ROUND(O89/H89*I89,0)</f>
        <v>3033</v>
      </c>
      <c r="W89" s="23">
        <f>SUM(Q89:V89)</f>
        <v>19760</v>
      </c>
      <c r="X89" s="23"/>
      <c r="Y89" s="23"/>
      <c r="Z89" s="23">
        <f>ROUND(W89*0.75%,0)</f>
        <v>148</v>
      </c>
      <c r="AA89" s="21">
        <f>ROUND(R89*12%,0)</f>
        <v>1352</v>
      </c>
      <c r="AB89" s="23">
        <f>SUM(X89:AA89)</f>
        <v>1500</v>
      </c>
      <c r="AC89" s="23">
        <f>W89-AB89</f>
        <v>18260</v>
      </c>
      <c r="AD89" s="21" t="s">
        <v>754</v>
      </c>
    </row>
    <row r="90" spans="1:30" s="24" customFormat="1" ht="35.1" customHeight="1">
      <c r="A90" s="21">
        <v>90</v>
      </c>
      <c r="B90" s="22" t="s">
        <v>311</v>
      </c>
      <c r="C90" s="22" t="s">
        <v>427</v>
      </c>
      <c r="D90" s="10" t="s">
        <v>592</v>
      </c>
      <c r="E90" s="9" t="s">
        <v>537</v>
      </c>
      <c r="F90" s="21"/>
      <c r="G90" s="21"/>
      <c r="H90" s="21">
        <v>30</v>
      </c>
      <c r="I90" s="21">
        <v>25</v>
      </c>
      <c r="J90" s="21">
        <v>0</v>
      </c>
      <c r="K90" s="21">
        <v>13000</v>
      </c>
      <c r="L90" s="21">
        <v>4050</v>
      </c>
      <c r="M90" s="23">
        <v>1125</v>
      </c>
      <c r="N90" s="21">
        <v>1125</v>
      </c>
      <c r="O90" s="21">
        <v>3500</v>
      </c>
      <c r="P90" s="23">
        <f>SUM(K90:O90)</f>
        <v>22800</v>
      </c>
      <c r="Q90" s="23">
        <f>P90/H90*J90</f>
        <v>0</v>
      </c>
      <c r="R90" s="23">
        <f>ROUND(K90/H90*I90,0)</f>
        <v>10833</v>
      </c>
      <c r="S90" s="23">
        <f>ROUND(L90/H90*I90,0)</f>
        <v>3375</v>
      </c>
      <c r="T90" s="23">
        <f>ROUND(M90/H90*I90,0)</f>
        <v>938</v>
      </c>
      <c r="U90" s="23">
        <f>ROUND(N90/H90*I90,0)</f>
        <v>938</v>
      </c>
      <c r="V90" s="23">
        <f>ROUND(O90/H90*I90,0)</f>
        <v>2917</v>
      </c>
      <c r="W90" s="23">
        <f>SUM(Q90:V90)</f>
        <v>19001</v>
      </c>
      <c r="X90" s="23"/>
      <c r="Y90" s="23"/>
      <c r="Z90" s="23">
        <f>ROUND(W90*0.75%,0)</f>
        <v>143</v>
      </c>
      <c r="AA90" s="21">
        <f>ROUND(R90*12%,0)</f>
        <v>1300</v>
      </c>
      <c r="AB90" s="23">
        <f>SUM(X90:AA90)</f>
        <v>1443</v>
      </c>
      <c r="AC90" s="23">
        <f>W90-AB90</f>
        <v>17558</v>
      </c>
      <c r="AD90" s="21" t="s">
        <v>754</v>
      </c>
    </row>
    <row r="91" spans="1:30" s="24" customFormat="1" ht="35.1" customHeight="1">
      <c r="A91" s="21">
        <v>91</v>
      </c>
      <c r="B91" s="22" t="s">
        <v>312</v>
      </c>
      <c r="C91" s="22" t="s">
        <v>428</v>
      </c>
      <c r="D91" s="10" t="s">
        <v>593</v>
      </c>
      <c r="E91" s="9" t="s">
        <v>641</v>
      </c>
      <c r="F91" s="21"/>
      <c r="G91" s="21"/>
      <c r="H91" s="21">
        <v>30</v>
      </c>
      <c r="I91" s="21">
        <v>12</v>
      </c>
      <c r="J91" s="21">
        <v>0</v>
      </c>
      <c r="K91" s="21">
        <v>13000</v>
      </c>
      <c r="L91" s="21">
        <v>4050</v>
      </c>
      <c r="M91" s="23">
        <v>1125</v>
      </c>
      <c r="N91" s="21">
        <v>1125</v>
      </c>
      <c r="O91" s="21">
        <v>3500</v>
      </c>
      <c r="P91" s="23">
        <f>SUM(K91:O91)</f>
        <v>22800</v>
      </c>
      <c r="Q91" s="23">
        <f>P91/H91*J91</f>
        <v>0</v>
      </c>
      <c r="R91" s="23">
        <f>ROUND(K91/H91*I91,0)</f>
        <v>5200</v>
      </c>
      <c r="S91" s="23">
        <f>ROUND(L91/H91*I91,0)</f>
        <v>1620</v>
      </c>
      <c r="T91" s="23">
        <f>ROUND(M91/H91*I91,0)</f>
        <v>450</v>
      </c>
      <c r="U91" s="23">
        <f>ROUND(N91/H91*I91,0)</f>
        <v>450</v>
      </c>
      <c r="V91" s="23">
        <f>ROUND(O91/H91*I91,0)</f>
        <v>1400</v>
      </c>
      <c r="W91" s="23">
        <f>SUM(Q91:V91)</f>
        <v>9120</v>
      </c>
      <c r="X91" s="23"/>
      <c r="Y91" s="23"/>
      <c r="Z91" s="23">
        <f>ROUND(W91*0.75%,0)</f>
        <v>68</v>
      </c>
      <c r="AA91" s="21">
        <f>ROUND(R91*12%,0)</f>
        <v>624</v>
      </c>
      <c r="AB91" s="23">
        <f>SUM(X91:AA91)</f>
        <v>692</v>
      </c>
      <c r="AC91" s="23">
        <f>W91-AB91</f>
        <v>8428</v>
      </c>
      <c r="AD91" s="21" t="s">
        <v>754</v>
      </c>
    </row>
    <row r="92" spans="1:30" s="24" customFormat="1" ht="35.1" customHeight="1">
      <c r="A92" s="21">
        <v>92</v>
      </c>
      <c r="B92" s="22" t="s">
        <v>313</v>
      </c>
      <c r="C92" s="22" t="s">
        <v>429</v>
      </c>
      <c r="D92" s="10" t="s">
        <v>594</v>
      </c>
      <c r="E92" s="9" t="s">
        <v>642</v>
      </c>
      <c r="F92" s="21"/>
      <c r="G92" s="21"/>
      <c r="H92" s="21">
        <v>30</v>
      </c>
      <c r="I92" s="21">
        <v>25</v>
      </c>
      <c r="J92" s="21">
        <v>1</v>
      </c>
      <c r="K92" s="21">
        <v>13000</v>
      </c>
      <c r="L92" s="21">
        <v>4050</v>
      </c>
      <c r="M92" s="23">
        <v>1125</v>
      </c>
      <c r="N92" s="21">
        <v>1125</v>
      </c>
      <c r="O92" s="21">
        <v>3500</v>
      </c>
      <c r="P92" s="23">
        <f>SUM(K92:O92)</f>
        <v>22800</v>
      </c>
      <c r="Q92" s="23">
        <f>P92/H92*J92</f>
        <v>760</v>
      </c>
      <c r="R92" s="23">
        <f>ROUND(K92/H92*I92,0)</f>
        <v>10833</v>
      </c>
      <c r="S92" s="23">
        <f>ROUND(L92/H92*I92,0)</f>
        <v>3375</v>
      </c>
      <c r="T92" s="23">
        <f>ROUND(M92/H92*I92,0)</f>
        <v>938</v>
      </c>
      <c r="U92" s="23">
        <f>ROUND(N92/H92*I92,0)</f>
        <v>938</v>
      </c>
      <c r="V92" s="23">
        <f>ROUND(O92/H92*I92,0)</f>
        <v>2917</v>
      </c>
      <c r="W92" s="23">
        <f>SUM(Q92:V92)</f>
        <v>19761</v>
      </c>
      <c r="X92" s="23"/>
      <c r="Y92" s="23"/>
      <c r="Z92" s="23">
        <f>ROUND(W92*0.75%,0)</f>
        <v>148</v>
      </c>
      <c r="AA92" s="21">
        <f>ROUND(R92*12%,0)</f>
        <v>1300</v>
      </c>
      <c r="AB92" s="23">
        <f>SUM(X92:AA92)</f>
        <v>1448</v>
      </c>
      <c r="AC92" s="23">
        <f>W92-AB92</f>
        <v>18313</v>
      </c>
      <c r="AD92" s="21" t="s">
        <v>754</v>
      </c>
    </row>
    <row r="93" spans="1:30" s="24" customFormat="1" ht="35.1" customHeight="1">
      <c r="A93" s="21">
        <v>93</v>
      </c>
      <c r="B93" s="22" t="s">
        <v>314</v>
      </c>
      <c r="C93" s="22" t="s">
        <v>430</v>
      </c>
      <c r="D93" s="10" t="s">
        <v>595</v>
      </c>
      <c r="E93" s="9" t="s">
        <v>643</v>
      </c>
      <c r="F93" s="21"/>
      <c r="G93" s="21"/>
      <c r="H93" s="21">
        <v>30</v>
      </c>
      <c r="I93" s="21">
        <v>28</v>
      </c>
      <c r="J93" s="21">
        <v>1</v>
      </c>
      <c r="K93" s="21">
        <v>13000</v>
      </c>
      <c r="L93" s="21">
        <v>4050</v>
      </c>
      <c r="M93" s="23">
        <v>1125</v>
      </c>
      <c r="N93" s="21">
        <v>1125</v>
      </c>
      <c r="O93" s="21">
        <v>3500</v>
      </c>
      <c r="P93" s="23">
        <f>SUM(K93:O93)</f>
        <v>22800</v>
      </c>
      <c r="Q93" s="23">
        <f>P93/H93*J93</f>
        <v>760</v>
      </c>
      <c r="R93" s="23">
        <f>ROUND(K93/H93*I93,0)</f>
        <v>12133</v>
      </c>
      <c r="S93" s="23">
        <f>ROUND(L93/H93*I93,0)</f>
        <v>3780</v>
      </c>
      <c r="T93" s="23">
        <f>ROUND(M93/H93*I93,0)</f>
        <v>1050</v>
      </c>
      <c r="U93" s="23">
        <f>ROUND(N93/H93*I93,0)</f>
        <v>1050</v>
      </c>
      <c r="V93" s="23">
        <f>ROUND(O93/H93*I93,0)</f>
        <v>3267</v>
      </c>
      <c r="W93" s="23">
        <f>SUM(Q93:V93)</f>
        <v>22040</v>
      </c>
      <c r="X93" s="23"/>
      <c r="Y93" s="23"/>
      <c r="Z93" s="23">
        <f>ROUND(W93*0.75%,0)</f>
        <v>165</v>
      </c>
      <c r="AA93" s="21">
        <f>ROUND(R93*12%,0)</f>
        <v>1456</v>
      </c>
      <c r="AB93" s="23">
        <f>SUM(X93:AA93)</f>
        <v>1621</v>
      </c>
      <c r="AC93" s="23">
        <f>W93-AB93</f>
        <v>20419</v>
      </c>
      <c r="AD93" s="21" t="s">
        <v>754</v>
      </c>
    </row>
    <row r="94" spans="1:30" s="24" customFormat="1" ht="35.1" customHeight="1">
      <c r="A94" s="21">
        <v>94</v>
      </c>
      <c r="B94" s="22" t="s">
        <v>315</v>
      </c>
      <c r="C94" s="22" t="s">
        <v>431</v>
      </c>
      <c r="D94" s="10" t="s">
        <v>596</v>
      </c>
      <c r="E94" s="9" t="s">
        <v>543</v>
      </c>
      <c r="F94" s="21"/>
      <c r="G94" s="21"/>
      <c r="H94" s="21">
        <v>30</v>
      </c>
      <c r="I94" s="21">
        <v>10</v>
      </c>
      <c r="J94" s="21">
        <v>0</v>
      </c>
      <c r="K94" s="21">
        <v>13000</v>
      </c>
      <c r="L94" s="21">
        <v>4050</v>
      </c>
      <c r="M94" s="23">
        <v>1125</v>
      </c>
      <c r="N94" s="21">
        <v>1125</v>
      </c>
      <c r="O94" s="21">
        <v>3500</v>
      </c>
      <c r="P94" s="23">
        <f>SUM(K94:O94)</f>
        <v>22800</v>
      </c>
      <c r="Q94" s="23">
        <f>P94/H94*J94</f>
        <v>0</v>
      </c>
      <c r="R94" s="23">
        <f>ROUND(K94/H94*I94,0)</f>
        <v>4333</v>
      </c>
      <c r="S94" s="23">
        <f>ROUND(L94/H94*I94,0)</f>
        <v>1350</v>
      </c>
      <c r="T94" s="23">
        <f>ROUND(M94/H94*I94,0)</f>
        <v>375</v>
      </c>
      <c r="U94" s="23">
        <f>ROUND(N94/H94*I94,0)</f>
        <v>375</v>
      </c>
      <c r="V94" s="23">
        <f>ROUND(O94/H94*I94,0)</f>
        <v>1167</v>
      </c>
      <c r="W94" s="23">
        <f>SUM(Q94:V94)</f>
        <v>7600</v>
      </c>
      <c r="X94" s="23"/>
      <c r="Y94" s="23"/>
      <c r="Z94" s="23">
        <f>ROUND(W94*0.75%,0)</f>
        <v>57</v>
      </c>
      <c r="AA94" s="21">
        <f>ROUND(R94*12%,0)</f>
        <v>520</v>
      </c>
      <c r="AB94" s="23">
        <f>SUM(X94:AA94)</f>
        <v>577</v>
      </c>
      <c r="AC94" s="23">
        <f>W94-AB94</f>
        <v>7023</v>
      </c>
      <c r="AD94" s="21" t="s">
        <v>754</v>
      </c>
    </row>
    <row r="95" spans="1:30" s="24" customFormat="1" ht="35.1" customHeight="1">
      <c r="A95" s="21">
        <v>95</v>
      </c>
      <c r="B95" s="22" t="s">
        <v>316</v>
      </c>
      <c r="C95" s="22" t="s">
        <v>432</v>
      </c>
      <c r="D95" s="10" t="s">
        <v>597</v>
      </c>
      <c r="E95" s="9" t="s">
        <v>449</v>
      </c>
      <c r="F95" s="21"/>
      <c r="G95" s="21"/>
      <c r="H95" s="21">
        <v>30</v>
      </c>
      <c r="I95" s="21">
        <v>21</v>
      </c>
      <c r="J95" s="21">
        <v>2</v>
      </c>
      <c r="K95" s="21">
        <v>13000</v>
      </c>
      <c r="L95" s="21">
        <v>4050</v>
      </c>
      <c r="M95" s="23">
        <v>1125</v>
      </c>
      <c r="N95" s="21">
        <v>1125</v>
      </c>
      <c r="O95" s="21">
        <v>3500</v>
      </c>
      <c r="P95" s="23">
        <f>SUM(K95:O95)</f>
        <v>22800</v>
      </c>
      <c r="Q95" s="23">
        <f>P95/H95*J95</f>
        <v>1520</v>
      </c>
      <c r="R95" s="23">
        <f>ROUND(K95/H95*I95,0)</f>
        <v>9100</v>
      </c>
      <c r="S95" s="23">
        <f>ROUND(L95/H95*I95,0)</f>
        <v>2835</v>
      </c>
      <c r="T95" s="23">
        <f>ROUND(M95/H95*I95,0)</f>
        <v>788</v>
      </c>
      <c r="U95" s="23">
        <f>ROUND(N95/H95*I95,0)</f>
        <v>788</v>
      </c>
      <c r="V95" s="23">
        <f>ROUND(O95/H95*I95,0)</f>
        <v>2450</v>
      </c>
      <c r="W95" s="23">
        <f>SUM(Q95:V95)</f>
        <v>17481</v>
      </c>
      <c r="X95" s="23"/>
      <c r="Y95" s="23"/>
      <c r="Z95" s="23">
        <f>ROUND(W95*0.75%,0)</f>
        <v>131</v>
      </c>
      <c r="AA95" s="21">
        <f>ROUND(R95*12%,0)</f>
        <v>1092</v>
      </c>
      <c r="AB95" s="23">
        <f>SUM(X95:AA95)</f>
        <v>1223</v>
      </c>
      <c r="AC95" s="23">
        <f>W95-AB95</f>
        <v>16258</v>
      </c>
      <c r="AD95" s="21" t="s">
        <v>733</v>
      </c>
    </row>
    <row r="96" spans="1:30" s="24" customFormat="1" ht="35.1" customHeight="1">
      <c r="A96" s="21">
        <v>96</v>
      </c>
      <c r="B96" s="22" t="s">
        <v>317</v>
      </c>
      <c r="C96" s="22" t="s">
        <v>378</v>
      </c>
      <c r="D96" s="10">
        <v>732201500462</v>
      </c>
      <c r="E96" s="9" t="s">
        <v>60</v>
      </c>
      <c r="F96" s="21"/>
      <c r="G96" s="21"/>
      <c r="H96" s="21">
        <v>30</v>
      </c>
      <c r="I96" s="21">
        <v>1</v>
      </c>
      <c r="J96" s="21">
        <v>0</v>
      </c>
      <c r="K96" s="21">
        <v>13000</v>
      </c>
      <c r="L96" s="21">
        <v>4050</v>
      </c>
      <c r="M96" s="23">
        <v>1125</v>
      </c>
      <c r="N96" s="21">
        <v>1125</v>
      </c>
      <c r="O96" s="21">
        <v>3500</v>
      </c>
      <c r="P96" s="23">
        <f>SUM(K96:O96)</f>
        <v>22800</v>
      </c>
      <c r="Q96" s="23">
        <f>P96/H96*J96</f>
        <v>0</v>
      </c>
      <c r="R96" s="23">
        <f>ROUND(K96/H96*I96,0)</f>
        <v>433</v>
      </c>
      <c r="S96" s="23">
        <f>ROUND(L96/H96*I96,0)</f>
        <v>135</v>
      </c>
      <c r="T96" s="23">
        <f>ROUND(M96/H96*I96,0)</f>
        <v>38</v>
      </c>
      <c r="U96" s="23">
        <f>ROUND(N96/H96*I96,0)</f>
        <v>38</v>
      </c>
      <c r="V96" s="23">
        <f>ROUND(O96/H96*I96,0)</f>
        <v>117</v>
      </c>
      <c r="W96" s="23">
        <f>SUM(Q96:V96)</f>
        <v>761</v>
      </c>
      <c r="X96" s="23"/>
      <c r="Y96" s="23"/>
      <c r="Z96" s="23">
        <f>ROUND(W96*0.75%,0)</f>
        <v>6</v>
      </c>
      <c r="AA96" s="21">
        <f>ROUND(R96*12%,0)</f>
        <v>52</v>
      </c>
      <c r="AB96" s="23">
        <f>SUM(X96:AA96)</f>
        <v>58</v>
      </c>
      <c r="AC96" s="23">
        <f>W96-AB96</f>
        <v>703</v>
      </c>
      <c r="AD96" s="21" t="s">
        <v>733</v>
      </c>
    </row>
    <row r="97" spans="1:30" s="24" customFormat="1" ht="35.1" customHeight="1">
      <c r="A97" s="21">
        <v>97</v>
      </c>
      <c r="B97" s="22" t="s">
        <v>318</v>
      </c>
      <c r="C97" s="22" t="s">
        <v>433</v>
      </c>
      <c r="D97" s="10" t="s">
        <v>598</v>
      </c>
      <c r="E97" s="9" t="s">
        <v>644</v>
      </c>
      <c r="F97" s="21"/>
      <c r="G97" s="21"/>
      <c r="H97" s="21">
        <v>30</v>
      </c>
      <c r="I97" s="21">
        <v>23</v>
      </c>
      <c r="J97" s="21">
        <v>0</v>
      </c>
      <c r="K97" s="21">
        <v>13000</v>
      </c>
      <c r="L97" s="21">
        <v>4050</v>
      </c>
      <c r="M97" s="23">
        <v>1125</v>
      </c>
      <c r="N97" s="21">
        <v>1125</v>
      </c>
      <c r="O97" s="21">
        <v>3500</v>
      </c>
      <c r="P97" s="23">
        <f>SUM(K97:O97)</f>
        <v>22800</v>
      </c>
      <c r="Q97" s="23">
        <f>P97/H97*J97</f>
        <v>0</v>
      </c>
      <c r="R97" s="23">
        <f>ROUND(K97/H97*I97,0)</f>
        <v>9967</v>
      </c>
      <c r="S97" s="23">
        <f>ROUND(L97/H97*I97,0)</f>
        <v>3105</v>
      </c>
      <c r="T97" s="23">
        <f>ROUND(M97/H97*I97,0)</f>
        <v>863</v>
      </c>
      <c r="U97" s="23">
        <f>ROUND(N97/H97*I97,0)</f>
        <v>863</v>
      </c>
      <c r="V97" s="23">
        <f>ROUND(O97/H97*I97,0)</f>
        <v>2683</v>
      </c>
      <c r="W97" s="23">
        <f>SUM(Q97:V97)</f>
        <v>17481</v>
      </c>
      <c r="X97" s="23"/>
      <c r="Y97" s="23"/>
      <c r="Z97" s="23">
        <f>ROUND(W97*0.75%,0)</f>
        <v>131</v>
      </c>
      <c r="AA97" s="21">
        <f>ROUND(R97*12%,0)</f>
        <v>1196</v>
      </c>
      <c r="AB97" s="23">
        <f>SUM(X97:AA97)</f>
        <v>1327</v>
      </c>
      <c r="AC97" s="23">
        <f>W97-AB97</f>
        <v>16154</v>
      </c>
      <c r="AD97" s="21" t="s">
        <v>754</v>
      </c>
    </row>
    <row r="98" spans="1:30" s="24" customFormat="1" ht="35.1" customHeight="1">
      <c r="A98" s="21">
        <v>98</v>
      </c>
      <c r="B98" s="22" t="s">
        <v>319</v>
      </c>
      <c r="C98" s="22" t="s">
        <v>434</v>
      </c>
      <c r="D98" s="10" t="s">
        <v>599</v>
      </c>
      <c r="E98" s="9" t="s">
        <v>545</v>
      </c>
      <c r="F98" s="21"/>
      <c r="G98" s="21"/>
      <c r="H98" s="21">
        <v>30</v>
      </c>
      <c r="I98" s="21">
        <v>5</v>
      </c>
      <c r="J98" s="21">
        <v>0</v>
      </c>
      <c r="K98" s="21">
        <v>13000</v>
      </c>
      <c r="L98" s="21">
        <v>4050</v>
      </c>
      <c r="M98" s="23">
        <v>1125</v>
      </c>
      <c r="N98" s="21">
        <v>1125</v>
      </c>
      <c r="O98" s="21">
        <v>3500</v>
      </c>
      <c r="P98" s="23">
        <f>SUM(K98:O98)</f>
        <v>22800</v>
      </c>
      <c r="Q98" s="23">
        <f>P98/H98*J98</f>
        <v>0</v>
      </c>
      <c r="R98" s="23">
        <f>ROUND(K98/H98*I98,0)</f>
        <v>2167</v>
      </c>
      <c r="S98" s="23">
        <f>ROUND(L98/H98*I98,0)</f>
        <v>675</v>
      </c>
      <c r="T98" s="23">
        <f>ROUND(M98/H98*I98,0)</f>
        <v>188</v>
      </c>
      <c r="U98" s="23">
        <f>ROUND(N98/H98*I98,0)</f>
        <v>188</v>
      </c>
      <c r="V98" s="23">
        <f>ROUND(O98/H98*I98,0)</f>
        <v>583</v>
      </c>
      <c r="W98" s="23">
        <f>SUM(Q98:V98)</f>
        <v>3801</v>
      </c>
      <c r="X98" s="23"/>
      <c r="Y98" s="23"/>
      <c r="Z98" s="23">
        <f>ROUND(W98*0.75%,0)</f>
        <v>29</v>
      </c>
      <c r="AA98" s="21">
        <f>ROUND(R98*12%,0)</f>
        <v>260</v>
      </c>
      <c r="AB98" s="23">
        <f>SUM(X98:AA98)</f>
        <v>289</v>
      </c>
      <c r="AC98" s="23">
        <f>W98-AB98</f>
        <v>3512</v>
      </c>
      <c r="AD98" s="21" t="s">
        <v>754</v>
      </c>
    </row>
    <row r="99" spans="1:30" s="24" customFormat="1" ht="35.1" customHeight="1">
      <c r="A99" s="21">
        <v>99</v>
      </c>
      <c r="B99" s="22" t="s">
        <v>320</v>
      </c>
      <c r="C99" s="22" t="s">
        <v>435</v>
      </c>
      <c r="D99" s="10" t="s">
        <v>600</v>
      </c>
      <c r="E99" s="9" t="s">
        <v>567</v>
      </c>
      <c r="F99" s="21"/>
      <c r="G99" s="21"/>
      <c r="H99" s="21">
        <v>30</v>
      </c>
      <c r="I99" s="21">
        <v>24</v>
      </c>
      <c r="J99" s="21">
        <v>0</v>
      </c>
      <c r="K99" s="21">
        <v>13000</v>
      </c>
      <c r="L99" s="21">
        <v>4050</v>
      </c>
      <c r="M99" s="23">
        <v>1125</v>
      </c>
      <c r="N99" s="21">
        <v>1125</v>
      </c>
      <c r="O99" s="21">
        <v>3500</v>
      </c>
      <c r="P99" s="23">
        <f>SUM(K99:O99)</f>
        <v>22800</v>
      </c>
      <c r="Q99" s="23">
        <f>P99/H99*J99</f>
        <v>0</v>
      </c>
      <c r="R99" s="23">
        <f>ROUND(K99/H99*I99,0)</f>
        <v>10400</v>
      </c>
      <c r="S99" s="23">
        <f>ROUND(L99/H99*I99,0)</f>
        <v>3240</v>
      </c>
      <c r="T99" s="23">
        <f>ROUND(M99/H99*I99,0)</f>
        <v>900</v>
      </c>
      <c r="U99" s="23">
        <f>ROUND(N99/H99*I99,0)</f>
        <v>900</v>
      </c>
      <c r="V99" s="23">
        <f>ROUND(O99/H99*I99,0)</f>
        <v>2800</v>
      </c>
      <c r="W99" s="23">
        <f>SUM(Q99:V99)</f>
        <v>18240</v>
      </c>
      <c r="X99" s="23"/>
      <c r="Y99" s="23"/>
      <c r="Z99" s="23">
        <f>ROUND(W99*0.75%,0)</f>
        <v>137</v>
      </c>
      <c r="AA99" s="21">
        <f>ROUND(R99*12%,0)</f>
        <v>1248</v>
      </c>
      <c r="AB99" s="23">
        <f>SUM(X99:AA99)</f>
        <v>1385</v>
      </c>
      <c r="AC99" s="23">
        <f>W99-AB99</f>
        <v>16855</v>
      </c>
      <c r="AD99" s="21" t="s">
        <v>754</v>
      </c>
    </row>
    <row r="100" spans="1:30" s="24" customFormat="1" ht="35.1" customHeight="1">
      <c r="A100" s="21">
        <v>100</v>
      </c>
      <c r="B100" s="22" t="s">
        <v>321</v>
      </c>
      <c r="C100" s="22" t="s">
        <v>436</v>
      </c>
      <c r="D100" s="10">
        <v>38949452958</v>
      </c>
      <c r="E100" s="9" t="s">
        <v>645</v>
      </c>
      <c r="F100" s="21"/>
      <c r="G100" s="21"/>
      <c r="H100" s="21">
        <v>30</v>
      </c>
      <c r="I100" s="21">
        <v>23</v>
      </c>
      <c r="J100" s="21">
        <v>0</v>
      </c>
      <c r="K100" s="21">
        <v>13000</v>
      </c>
      <c r="L100" s="21">
        <v>4050</v>
      </c>
      <c r="M100" s="23">
        <v>1125</v>
      </c>
      <c r="N100" s="21">
        <v>1125</v>
      </c>
      <c r="O100" s="21">
        <v>3500</v>
      </c>
      <c r="P100" s="23">
        <f>SUM(K100:O100)</f>
        <v>22800</v>
      </c>
      <c r="Q100" s="23">
        <f>P100/H100*J100</f>
        <v>0</v>
      </c>
      <c r="R100" s="23">
        <f>ROUND(K100/H100*I100,0)</f>
        <v>9967</v>
      </c>
      <c r="S100" s="23">
        <f>ROUND(L100/H100*I100,0)</f>
        <v>3105</v>
      </c>
      <c r="T100" s="23">
        <f>ROUND(M100/H100*I100,0)</f>
        <v>863</v>
      </c>
      <c r="U100" s="23">
        <f>ROUND(N100/H100*I100,0)</f>
        <v>863</v>
      </c>
      <c r="V100" s="23">
        <f>ROUND(O100/H100*I100,0)</f>
        <v>2683</v>
      </c>
      <c r="W100" s="23">
        <f>SUM(Q100:V100)</f>
        <v>17481</v>
      </c>
      <c r="X100" s="23"/>
      <c r="Y100" s="23"/>
      <c r="Z100" s="23">
        <f>ROUND(W100*0.75%,0)</f>
        <v>131</v>
      </c>
      <c r="AA100" s="21">
        <f>ROUND(R100*12%,0)</f>
        <v>1196</v>
      </c>
      <c r="AB100" s="23">
        <f>SUM(X100:AA100)</f>
        <v>1327</v>
      </c>
      <c r="AC100" s="23">
        <f>W100-AB100</f>
        <v>16154</v>
      </c>
      <c r="AD100" s="21" t="s">
        <v>754</v>
      </c>
    </row>
    <row r="101" spans="1:30" s="24" customFormat="1" ht="35.1" customHeight="1">
      <c r="A101" s="21">
        <v>101</v>
      </c>
      <c r="B101" s="22" t="s">
        <v>322</v>
      </c>
      <c r="C101" s="22" t="s">
        <v>437</v>
      </c>
      <c r="D101" s="10" t="s">
        <v>601</v>
      </c>
      <c r="E101" s="9" t="s">
        <v>646</v>
      </c>
      <c r="F101" s="21"/>
      <c r="G101" s="21"/>
      <c r="H101" s="21">
        <v>30</v>
      </c>
      <c r="I101" s="21">
        <v>26</v>
      </c>
      <c r="J101" s="21">
        <v>0</v>
      </c>
      <c r="K101" s="21">
        <v>13000</v>
      </c>
      <c r="L101" s="21">
        <v>4050</v>
      </c>
      <c r="M101" s="23">
        <v>1125</v>
      </c>
      <c r="N101" s="21">
        <v>1125</v>
      </c>
      <c r="O101" s="21">
        <v>3500</v>
      </c>
      <c r="P101" s="23">
        <f>SUM(K101:O101)</f>
        <v>22800</v>
      </c>
      <c r="Q101" s="23">
        <f>P101/H101*J101</f>
        <v>0</v>
      </c>
      <c r="R101" s="23">
        <f>ROUND(K101/H101*I101,0)</f>
        <v>11267</v>
      </c>
      <c r="S101" s="23">
        <f>ROUND(L101/H101*I101,0)</f>
        <v>3510</v>
      </c>
      <c r="T101" s="23">
        <f>ROUND(M101/H101*I101,0)</f>
        <v>975</v>
      </c>
      <c r="U101" s="23">
        <f>ROUND(N101/H101*I101,0)</f>
        <v>975</v>
      </c>
      <c r="V101" s="23">
        <f>ROUND(O101/H101*I101,0)</f>
        <v>3033</v>
      </c>
      <c r="W101" s="23">
        <f>SUM(Q101:V101)</f>
        <v>19760</v>
      </c>
      <c r="X101" s="23"/>
      <c r="Y101" s="23"/>
      <c r="Z101" s="23">
        <f>ROUND(W101*0.75%,0)</f>
        <v>148</v>
      </c>
      <c r="AA101" s="21">
        <f>ROUND(R101*12%,0)</f>
        <v>1352</v>
      </c>
      <c r="AB101" s="23">
        <f>SUM(X101:AA101)</f>
        <v>1500</v>
      </c>
      <c r="AC101" s="23">
        <f>W101-AB101</f>
        <v>18260</v>
      </c>
      <c r="AD101" s="21" t="s">
        <v>754</v>
      </c>
    </row>
    <row r="102" spans="1:30" s="24" customFormat="1" ht="35.1" customHeight="1">
      <c r="A102" s="21">
        <v>102</v>
      </c>
      <c r="B102" s="22" t="s">
        <v>323</v>
      </c>
      <c r="C102" s="22" t="s">
        <v>438</v>
      </c>
      <c r="D102" s="10" t="s">
        <v>602</v>
      </c>
      <c r="E102" s="9" t="s">
        <v>647</v>
      </c>
      <c r="F102" s="21"/>
      <c r="G102" s="21"/>
      <c r="H102" s="21">
        <v>30</v>
      </c>
      <c r="I102" s="21">
        <v>25</v>
      </c>
      <c r="J102" s="21">
        <v>4</v>
      </c>
      <c r="K102" s="21">
        <v>13000</v>
      </c>
      <c r="L102" s="21">
        <v>4050</v>
      </c>
      <c r="M102" s="23">
        <v>1125</v>
      </c>
      <c r="N102" s="21">
        <v>1125</v>
      </c>
      <c r="O102" s="21">
        <v>3500</v>
      </c>
      <c r="P102" s="23">
        <f>SUM(K102:O102)</f>
        <v>22800</v>
      </c>
      <c r="Q102" s="23">
        <f>P102/H102*J102</f>
        <v>3040</v>
      </c>
      <c r="R102" s="23">
        <f>ROUND(K102/H102*I102,0)</f>
        <v>10833</v>
      </c>
      <c r="S102" s="23">
        <f>ROUND(L102/H102*I102,0)</f>
        <v>3375</v>
      </c>
      <c r="T102" s="23">
        <f>ROUND(M102/H102*I102,0)</f>
        <v>938</v>
      </c>
      <c r="U102" s="23">
        <f>ROUND(N102/H102*I102,0)</f>
        <v>938</v>
      </c>
      <c r="V102" s="23">
        <f>ROUND(O102/H102*I102,0)</f>
        <v>2917</v>
      </c>
      <c r="W102" s="23">
        <f>SUM(Q102:V102)</f>
        <v>22041</v>
      </c>
      <c r="X102" s="23"/>
      <c r="Y102" s="23"/>
      <c r="Z102" s="23">
        <f>ROUND(W102*0.75%,0)</f>
        <v>165</v>
      </c>
      <c r="AA102" s="21">
        <f>ROUND(R102*12%,0)</f>
        <v>1300</v>
      </c>
      <c r="AB102" s="23">
        <f>SUM(X102:AA102)</f>
        <v>1465</v>
      </c>
      <c r="AC102" s="23">
        <f>W102-AB102</f>
        <v>20576</v>
      </c>
      <c r="AD102" s="21" t="s">
        <v>754</v>
      </c>
    </row>
    <row r="103" spans="1:30" s="24" customFormat="1" ht="35.1" customHeight="1">
      <c r="A103" s="21">
        <v>103</v>
      </c>
      <c r="B103" s="22" t="s">
        <v>324</v>
      </c>
      <c r="C103" s="22" t="s">
        <v>439</v>
      </c>
      <c r="D103" s="10">
        <v>35580783421</v>
      </c>
      <c r="E103" s="9" t="s">
        <v>648</v>
      </c>
      <c r="F103" s="21"/>
      <c r="G103" s="21"/>
      <c r="H103" s="21">
        <v>30</v>
      </c>
      <c r="I103" s="21">
        <v>28</v>
      </c>
      <c r="J103" s="21">
        <v>0</v>
      </c>
      <c r="K103" s="21">
        <v>13000</v>
      </c>
      <c r="L103" s="21">
        <v>4050</v>
      </c>
      <c r="M103" s="23">
        <v>1125</v>
      </c>
      <c r="N103" s="21">
        <v>1125</v>
      </c>
      <c r="O103" s="21">
        <v>3500</v>
      </c>
      <c r="P103" s="23">
        <f>SUM(K103:O103)</f>
        <v>22800</v>
      </c>
      <c r="Q103" s="23">
        <f>P103/H103*J103</f>
        <v>0</v>
      </c>
      <c r="R103" s="23">
        <f>ROUND(K103/H103*I103,0)</f>
        <v>12133</v>
      </c>
      <c r="S103" s="23">
        <f>ROUND(L103/H103*I103,0)</f>
        <v>3780</v>
      </c>
      <c r="T103" s="23">
        <f>ROUND(M103/H103*I103,0)</f>
        <v>1050</v>
      </c>
      <c r="U103" s="23">
        <f>ROUND(N103/H103*I103,0)</f>
        <v>1050</v>
      </c>
      <c r="V103" s="23">
        <f>ROUND(O103/H103*I103,0)</f>
        <v>3267</v>
      </c>
      <c r="W103" s="23">
        <f>SUM(Q103:V103)</f>
        <v>21280</v>
      </c>
      <c r="X103" s="23"/>
      <c r="Y103" s="23"/>
      <c r="Z103" s="23">
        <f>ROUND(W103*0.75%,0)</f>
        <v>160</v>
      </c>
      <c r="AA103" s="21">
        <f>ROUND(R103*12%,0)</f>
        <v>1456</v>
      </c>
      <c r="AB103" s="23">
        <f>SUM(X103:AA103)</f>
        <v>1616</v>
      </c>
      <c r="AC103" s="23">
        <f>W103-AB103</f>
        <v>19664</v>
      </c>
      <c r="AD103" s="21" t="s">
        <v>754</v>
      </c>
    </row>
    <row r="104" spans="1:30" s="24" customFormat="1" ht="35.1" customHeight="1">
      <c r="A104" s="21">
        <v>104</v>
      </c>
      <c r="B104" s="22" t="s">
        <v>325</v>
      </c>
      <c r="C104" s="22" t="s">
        <v>440</v>
      </c>
      <c r="D104" s="10" t="s">
        <v>603</v>
      </c>
      <c r="E104" s="9" t="s">
        <v>564</v>
      </c>
      <c r="F104" s="21"/>
      <c r="G104" s="21"/>
      <c r="H104" s="21">
        <v>30</v>
      </c>
      <c r="I104" s="21">
        <v>2</v>
      </c>
      <c r="J104" s="21">
        <v>0</v>
      </c>
      <c r="K104" s="21">
        <v>13000</v>
      </c>
      <c r="L104" s="21">
        <v>4050</v>
      </c>
      <c r="M104" s="23">
        <v>1125</v>
      </c>
      <c r="N104" s="21">
        <v>1125</v>
      </c>
      <c r="O104" s="21">
        <v>3500</v>
      </c>
      <c r="P104" s="23">
        <f>SUM(K104:O104)</f>
        <v>22800</v>
      </c>
      <c r="Q104" s="23">
        <f>P104/H104*J104</f>
        <v>0</v>
      </c>
      <c r="R104" s="23">
        <f>ROUND(K104/H104*I104,0)</f>
        <v>867</v>
      </c>
      <c r="S104" s="23">
        <f>ROUND(L104/H104*I104,0)</f>
        <v>270</v>
      </c>
      <c r="T104" s="23">
        <f>ROUND(M104/H104*I104,0)</f>
        <v>75</v>
      </c>
      <c r="U104" s="23">
        <f>ROUND(N104/H104*I104,0)</f>
        <v>75</v>
      </c>
      <c r="V104" s="23">
        <f>ROUND(O104/H104*I104,0)</f>
        <v>233</v>
      </c>
      <c r="W104" s="23">
        <f>SUM(Q104:V104)</f>
        <v>1520</v>
      </c>
      <c r="X104" s="23"/>
      <c r="Y104" s="23"/>
      <c r="Z104" s="23">
        <f>ROUND(W104*0.75%,0)</f>
        <v>11</v>
      </c>
      <c r="AA104" s="21">
        <f>ROUND(R104*12%,0)</f>
        <v>104</v>
      </c>
      <c r="AB104" s="23">
        <f>SUM(X104:AA104)</f>
        <v>115</v>
      </c>
      <c r="AC104" s="23">
        <f>W104-AB104</f>
        <v>1405</v>
      </c>
      <c r="AD104" s="21" t="s">
        <v>754</v>
      </c>
    </row>
    <row r="105" spans="1:30" s="24" customFormat="1" ht="35.1" customHeight="1">
      <c r="A105" s="21">
        <v>105</v>
      </c>
      <c r="B105" s="22" t="s">
        <v>326</v>
      </c>
      <c r="C105" s="22" t="s">
        <v>441</v>
      </c>
      <c r="D105" s="10">
        <v>235501506114</v>
      </c>
      <c r="E105" s="9" t="s">
        <v>449</v>
      </c>
      <c r="F105" s="21"/>
      <c r="G105" s="21"/>
      <c r="H105" s="21">
        <v>30</v>
      </c>
      <c r="I105" s="21">
        <v>23</v>
      </c>
      <c r="J105" s="21">
        <v>4</v>
      </c>
      <c r="K105" s="21">
        <v>13000</v>
      </c>
      <c r="L105" s="21">
        <v>4050</v>
      </c>
      <c r="M105" s="23">
        <v>1125</v>
      </c>
      <c r="N105" s="21">
        <v>1125</v>
      </c>
      <c r="O105" s="21">
        <v>3500</v>
      </c>
      <c r="P105" s="23">
        <f>SUM(K105:O105)</f>
        <v>22800</v>
      </c>
      <c r="Q105" s="23">
        <f>P105/H105*J105</f>
        <v>3040</v>
      </c>
      <c r="R105" s="23">
        <f>ROUND(K105/H105*I105,0)</f>
        <v>9967</v>
      </c>
      <c r="S105" s="23">
        <f>ROUND(L105/H105*I105,0)</f>
        <v>3105</v>
      </c>
      <c r="T105" s="23">
        <f>ROUND(M105/H105*I105,0)</f>
        <v>863</v>
      </c>
      <c r="U105" s="23">
        <f>ROUND(N105/H105*I105,0)</f>
        <v>863</v>
      </c>
      <c r="V105" s="23">
        <f>ROUND(O105/H105*I105,0)</f>
        <v>2683</v>
      </c>
      <c r="W105" s="23">
        <f>SUM(Q105:V105)</f>
        <v>20521</v>
      </c>
      <c r="X105" s="23"/>
      <c r="Y105" s="23"/>
      <c r="Z105" s="23">
        <f>ROUND(W105*0.75%,0)</f>
        <v>154</v>
      </c>
      <c r="AA105" s="21">
        <f>ROUND(R105*12%,0)</f>
        <v>1196</v>
      </c>
      <c r="AB105" s="23">
        <f>SUM(X105:AA105)</f>
        <v>1350</v>
      </c>
      <c r="AC105" s="23">
        <f>W105-AB105</f>
        <v>19171</v>
      </c>
      <c r="AD105" s="21" t="s">
        <v>733</v>
      </c>
    </row>
    <row r="106" spans="1:30" s="24" customFormat="1" ht="35.1" customHeight="1">
      <c r="A106" s="21">
        <v>106</v>
      </c>
      <c r="B106" s="22" t="s">
        <v>327</v>
      </c>
      <c r="C106" s="22" t="s">
        <v>442</v>
      </c>
      <c r="D106" s="10" t="s">
        <v>604</v>
      </c>
      <c r="E106" s="9" t="s">
        <v>564</v>
      </c>
      <c r="F106" s="21"/>
      <c r="G106" s="21"/>
      <c r="H106" s="21">
        <v>30</v>
      </c>
      <c r="I106" s="21">
        <v>22</v>
      </c>
      <c r="J106" s="21">
        <v>1</v>
      </c>
      <c r="K106" s="21">
        <v>13000</v>
      </c>
      <c r="L106" s="21">
        <v>4050</v>
      </c>
      <c r="M106" s="23">
        <v>1125</v>
      </c>
      <c r="N106" s="21">
        <v>1125</v>
      </c>
      <c r="O106" s="21">
        <v>3500</v>
      </c>
      <c r="P106" s="23">
        <f>SUM(K106:O106)</f>
        <v>22800</v>
      </c>
      <c r="Q106" s="23">
        <f>P106/H106*J106</f>
        <v>760</v>
      </c>
      <c r="R106" s="23">
        <f>ROUND(K106/H106*I106,0)</f>
        <v>9533</v>
      </c>
      <c r="S106" s="23">
        <f>ROUND(L106/H106*I106,0)</f>
        <v>2970</v>
      </c>
      <c r="T106" s="23">
        <f>ROUND(M106/H106*I106,0)</f>
        <v>825</v>
      </c>
      <c r="U106" s="23">
        <f>ROUND(N106/H106*I106,0)</f>
        <v>825</v>
      </c>
      <c r="V106" s="23">
        <f>ROUND(O106/H106*I106,0)</f>
        <v>2567</v>
      </c>
      <c r="W106" s="23">
        <f>SUM(Q106:V106)</f>
        <v>17480</v>
      </c>
      <c r="X106" s="23"/>
      <c r="Y106" s="23"/>
      <c r="Z106" s="23">
        <f>ROUND(W106*0.75%,0)</f>
        <v>131</v>
      </c>
      <c r="AA106" s="21">
        <f>ROUND(R106*12%,0)</f>
        <v>1144</v>
      </c>
      <c r="AB106" s="23">
        <f>SUM(X106:AA106)</f>
        <v>1275</v>
      </c>
      <c r="AC106" s="23">
        <f>W106-AB106</f>
        <v>16205</v>
      </c>
      <c r="AD106" s="21" t="s">
        <v>754</v>
      </c>
    </row>
    <row r="107" spans="1:30" s="24" customFormat="1" ht="35.1" customHeight="1">
      <c r="A107" s="21">
        <v>107</v>
      </c>
      <c r="B107" s="22" t="s">
        <v>328</v>
      </c>
      <c r="C107" s="22" t="s">
        <v>443</v>
      </c>
      <c r="D107" s="10" t="s">
        <v>605</v>
      </c>
      <c r="E107" s="9" t="s">
        <v>649</v>
      </c>
      <c r="F107" s="21"/>
      <c r="G107" s="21"/>
      <c r="H107" s="21">
        <v>30</v>
      </c>
      <c r="I107" s="21">
        <v>21</v>
      </c>
      <c r="J107" s="21">
        <v>1</v>
      </c>
      <c r="K107" s="21">
        <v>13000</v>
      </c>
      <c r="L107" s="21">
        <v>4050</v>
      </c>
      <c r="M107" s="23">
        <v>1125</v>
      </c>
      <c r="N107" s="21">
        <v>1125</v>
      </c>
      <c r="O107" s="21">
        <v>3500</v>
      </c>
      <c r="P107" s="23">
        <f>SUM(K107:O107)</f>
        <v>22800</v>
      </c>
      <c r="Q107" s="23">
        <f>P107/H107*J107</f>
        <v>760</v>
      </c>
      <c r="R107" s="23">
        <f>ROUND(K107/H107*I107,0)</f>
        <v>9100</v>
      </c>
      <c r="S107" s="23">
        <f>ROUND(L107/H107*I107,0)</f>
        <v>2835</v>
      </c>
      <c r="T107" s="23">
        <f>ROUND(M107/H107*I107,0)</f>
        <v>788</v>
      </c>
      <c r="U107" s="23">
        <f>ROUND(N107/H107*I107,0)</f>
        <v>788</v>
      </c>
      <c r="V107" s="23">
        <f>ROUND(O107/H107*I107,0)</f>
        <v>2450</v>
      </c>
      <c r="W107" s="23">
        <f>SUM(Q107:V107)</f>
        <v>16721</v>
      </c>
      <c r="X107" s="23"/>
      <c r="Y107" s="23"/>
      <c r="Z107" s="23">
        <f>ROUND(W107*0.75%,0)</f>
        <v>125</v>
      </c>
      <c r="AA107" s="21">
        <f>ROUND(R107*12%,0)</f>
        <v>1092</v>
      </c>
      <c r="AB107" s="23">
        <f>SUM(X107:AA107)</f>
        <v>1217</v>
      </c>
      <c r="AC107" s="23">
        <f>W107-AB107</f>
        <v>15504</v>
      </c>
      <c r="AD107" s="21" t="s">
        <v>754</v>
      </c>
    </row>
    <row r="108" spans="1:30" s="24" customFormat="1" ht="35.1" customHeight="1">
      <c r="A108" s="21">
        <v>108</v>
      </c>
      <c r="B108" s="22" t="s">
        <v>329</v>
      </c>
      <c r="C108" s="22" t="s">
        <v>444</v>
      </c>
      <c r="D108" s="10" t="s">
        <v>606</v>
      </c>
      <c r="E108" s="9" t="s">
        <v>650</v>
      </c>
      <c r="F108" s="21"/>
      <c r="G108" s="21"/>
      <c r="H108" s="21">
        <v>30</v>
      </c>
      <c r="I108" s="21">
        <v>25</v>
      </c>
      <c r="J108" s="21">
        <v>0</v>
      </c>
      <c r="K108" s="21">
        <v>13000</v>
      </c>
      <c r="L108" s="21">
        <v>4050</v>
      </c>
      <c r="M108" s="23">
        <v>1125</v>
      </c>
      <c r="N108" s="21">
        <v>1125</v>
      </c>
      <c r="O108" s="21">
        <v>3500</v>
      </c>
      <c r="P108" s="23">
        <f>SUM(K108:O108)</f>
        <v>22800</v>
      </c>
      <c r="Q108" s="23">
        <f>P108/H108*J108</f>
        <v>0</v>
      </c>
      <c r="R108" s="23">
        <f>ROUND(K108/H108*I108,0)</f>
        <v>10833</v>
      </c>
      <c r="S108" s="23">
        <f>ROUND(L108/H108*I108,0)</f>
        <v>3375</v>
      </c>
      <c r="T108" s="23">
        <f>ROUND(M108/H108*I108,0)</f>
        <v>938</v>
      </c>
      <c r="U108" s="23">
        <f>ROUND(N108/H108*I108,0)</f>
        <v>938</v>
      </c>
      <c r="V108" s="23">
        <f>ROUND(O108/H108*I108,0)</f>
        <v>2917</v>
      </c>
      <c r="W108" s="23">
        <f>SUM(Q108:V108)</f>
        <v>19001</v>
      </c>
      <c r="X108" s="23"/>
      <c r="Y108" s="23"/>
      <c r="Z108" s="23">
        <f>ROUND(W108*0.75%,0)</f>
        <v>143</v>
      </c>
      <c r="AA108" s="21">
        <f>ROUND(R108*12%,0)</f>
        <v>1300</v>
      </c>
      <c r="AB108" s="23">
        <f>SUM(X108:AA108)</f>
        <v>1443</v>
      </c>
      <c r="AC108" s="23">
        <f>W108-AB108</f>
        <v>17558</v>
      </c>
      <c r="AD108" s="21" t="s">
        <v>733</v>
      </c>
    </row>
    <row r="109" spans="1:30" s="24" customFormat="1" ht="35.1" customHeight="1">
      <c r="A109" s="21">
        <v>109</v>
      </c>
      <c r="B109" s="22" t="s">
        <v>330</v>
      </c>
      <c r="C109" s="22" t="s">
        <v>445</v>
      </c>
      <c r="D109" s="10" t="s">
        <v>607</v>
      </c>
      <c r="E109" s="9" t="s">
        <v>651</v>
      </c>
      <c r="F109" s="21"/>
      <c r="G109" s="21"/>
      <c r="H109" s="21">
        <v>30</v>
      </c>
      <c r="I109" s="21">
        <v>22</v>
      </c>
      <c r="J109" s="21">
        <v>0</v>
      </c>
      <c r="K109" s="21">
        <v>13000</v>
      </c>
      <c r="L109" s="21">
        <v>4050</v>
      </c>
      <c r="M109" s="23">
        <v>1125</v>
      </c>
      <c r="N109" s="21">
        <v>1125</v>
      </c>
      <c r="O109" s="21">
        <v>3500</v>
      </c>
      <c r="P109" s="23">
        <f>SUM(K109:O109)</f>
        <v>22800</v>
      </c>
      <c r="Q109" s="23">
        <f>P109/H109*J109</f>
        <v>0</v>
      </c>
      <c r="R109" s="23">
        <f>ROUND(K109/H109*I109,0)</f>
        <v>9533</v>
      </c>
      <c r="S109" s="23">
        <f>ROUND(L109/H109*I109,0)</f>
        <v>2970</v>
      </c>
      <c r="T109" s="23">
        <f>ROUND(M109/H109*I109,0)</f>
        <v>825</v>
      </c>
      <c r="U109" s="23">
        <f>ROUND(N109/H109*I109,0)</f>
        <v>825</v>
      </c>
      <c r="V109" s="23">
        <f>ROUND(O109/H109*I109,0)</f>
        <v>2567</v>
      </c>
      <c r="W109" s="23">
        <f>SUM(Q109:V109)</f>
        <v>16720</v>
      </c>
      <c r="X109" s="23"/>
      <c r="Y109" s="23"/>
      <c r="Z109" s="23">
        <f>ROUND(W109*0.75%,0)</f>
        <v>125</v>
      </c>
      <c r="AA109" s="21">
        <f>ROUND(R109*12%,0)</f>
        <v>1144</v>
      </c>
      <c r="AB109" s="23">
        <f>SUM(X109:AA109)</f>
        <v>1269</v>
      </c>
      <c r="AC109" s="23">
        <f>W109-AB109</f>
        <v>15451</v>
      </c>
      <c r="AD109" s="21" t="s">
        <v>754</v>
      </c>
    </row>
    <row r="110" spans="1:30" s="24" customFormat="1" ht="35.1" customHeight="1">
      <c r="A110" s="21">
        <v>110</v>
      </c>
      <c r="B110" s="22" t="s">
        <v>331</v>
      </c>
      <c r="C110" s="22" t="s">
        <v>446</v>
      </c>
      <c r="D110" s="10">
        <v>337401503864</v>
      </c>
      <c r="E110" s="9">
        <v>0</v>
      </c>
      <c r="F110" s="21"/>
      <c r="G110" s="21"/>
      <c r="H110" s="21">
        <v>30</v>
      </c>
      <c r="I110" s="21">
        <v>0</v>
      </c>
      <c r="J110" s="21">
        <v>0</v>
      </c>
      <c r="K110" s="21">
        <v>13000</v>
      </c>
      <c r="L110" s="21">
        <v>4050</v>
      </c>
      <c r="M110" s="23">
        <v>1125</v>
      </c>
      <c r="N110" s="21">
        <v>1125</v>
      </c>
      <c r="O110" s="21">
        <v>3500</v>
      </c>
      <c r="P110" s="23">
        <f>SUM(K110:O110)</f>
        <v>22800</v>
      </c>
      <c r="Q110" s="23">
        <f>P110/H110*J110</f>
        <v>0</v>
      </c>
      <c r="R110" s="23">
        <f>ROUND(K110/H110*I110,0)</f>
        <v>0</v>
      </c>
      <c r="S110" s="23">
        <f>ROUND(L110/H110*I110,0)</f>
        <v>0</v>
      </c>
      <c r="T110" s="23">
        <f>ROUND(M110/H110*I110,0)</f>
        <v>0</v>
      </c>
      <c r="U110" s="23">
        <f>ROUND(N110/H110*I110,0)</f>
        <v>0</v>
      </c>
      <c r="V110" s="23">
        <f>ROUND(O110/H110*I110,0)</f>
        <v>0</v>
      </c>
      <c r="W110" s="23">
        <f>SUM(Q110:V110)</f>
        <v>0</v>
      </c>
      <c r="X110" s="23"/>
      <c r="Y110" s="23"/>
      <c r="Z110" s="23">
        <f>ROUND(W110*0.75%,0)</f>
        <v>0</v>
      </c>
      <c r="AA110" s="21">
        <f>ROUND(R110*12%,0)</f>
        <v>0</v>
      </c>
      <c r="AB110" s="23">
        <f>SUM(X110:AA110)</f>
        <v>0</v>
      </c>
      <c r="AC110" s="23">
        <f>W110-AB110</f>
        <v>0</v>
      </c>
      <c r="AD110" s="21" t="s">
        <v>733</v>
      </c>
    </row>
    <row r="111" spans="1:30" s="24" customFormat="1" ht="35.1" customHeight="1">
      <c r="A111" s="21">
        <v>111</v>
      </c>
      <c r="B111" s="22" t="s">
        <v>332</v>
      </c>
      <c r="C111" s="22" t="s">
        <v>447</v>
      </c>
      <c r="D111" s="10">
        <v>61085636678</v>
      </c>
      <c r="E111" s="9" t="s">
        <v>652</v>
      </c>
      <c r="F111" s="21"/>
      <c r="G111" s="21"/>
      <c r="H111" s="21">
        <v>30</v>
      </c>
      <c r="I111" s="21">
        <v>29</v>
      </c>
      <c r="J111" s="21">
        <v>0</v>
      </c>
      <c r="K111" s="21">
        <v>13000</v>
      </c>
      <c r="L111" s="21">
        <v>4050</v>
      </c>
      <c r="M111" s="23">
        <v>1125</v>
      </c>
      <c r="N111" s="21">
        <v>1125</v>
      </c>
      <c r="O111" s="21">
        <v>3500</v>
      </c>
      <c r="P111" s="23">
        <f>SUM(K111:O111)</f>
        <v>22800</v>
      </c>
      <c r="Q111" s="23">
        <f>P111/H111*J111</f>
        <v>0</v>
      </c>
      <c r="R111" s="23">
        <f>ROUND(K111/H111*I111,0)</f>
        <v>12567</v>
      </c>
      <c r="S111" s="23">
        <f>ROUND(L111/H111*I111,0)</f>
        <v>3915</v>
      </c>
      <c r="T111" s="23">
        <f>ROUND(M111/H111*I111,0)</f>
        <v>1088</v>
      </c>
      <c r="U111" s="23">
        <f>ROUND(N111/H111*I111,0)</f>
        <v>1088</v>
      </c>
      <c r="V111" s="23">
        <f>ROUND(O111/H111*I111,0)</f>
        <v>3383</v>
      </c>
      <c r="W111" s="23">
        <f>SUM(Q111:V111)</f>
        <v>22041</v>
      </c>
      <c r="X111" s="23"/>
      <c r="Y111" s="23"/>
      <c r="Z111" s="23">
        <f>ROUND(W111*0.75%,0)</f>
        <v>165</v>
      </c>
      <c r="AA111" s="21">
        <f>ROUND(R111*12%,0)</f>
        <v>1508</v>
      </c>
      <c r="AB111" s="23">
        <f>SUM(X111:AA111)</f>
        <v>1673</v>
      </c>
      <c r="AC111" s="23">
        <f>W111-AB111</f>
        <v>20368</v>
      </c>
      <c r="AD111" s="21" t="s">
        <v>754</v>
      </c>
    </row>
    <row r="112" spans="1:30" s="24" customFormat="1" ht="35.1" customHeight="1">
      <c r="A112" s="21">
        <v>112</v>
      </c>
      <c r="B112" s="22" t="s">
        <v>333</v>
      </c>
      <c r="C112" s="22" t="s">
        <v>480</v>
      </c>
      <c r="D112" s="10">
        <v>235501506102</v>
      </c>
      <c r="E112" s="9">
        <v>0</v>
      </c>
      <c r="F112" s="21"/>
      <c r="G112" s="21"/>
      <c r="H112" s="21">
        <v>30</v>
      </c>
      <c r="I112" s="21">
        <v>19</v>
      </c>
      <c r="J112" s="21">
        <v>0</v>
      </c>
      <c r="K112" s="21">
        <v>13000</v>
      </c>
      <c r="L112" s="21">
        <v>4050</v>
      </c>
      <c r="M112" s="23">
        <v>1125</v>
      </c>
      <c r="N112" s="21">
        <v>1125</v>
      </c>
      <c r="O112" s="21">
        <v>3500</v>
      </c>
      <c r="P112" s="23">
        <f>SUM(K112:O112)</f>
        <v>22800</v>
      </c>
      <c r="Q112" s="23">
        <f>P112/H112*J112</f>
        <v>0</v>
      </c>
      <c r="R112" s="23">
        <f>ROUND(K112/H112*I112,0)</f>
        <v>8233</v>
      </c>
      <c r="S112" s="23">
        <f>ROUND(L112/H112*I112,0)</f>
        <v>2565</v>
      </c>
      <c r="T112" s="23">
        <f>ROUND(M112/H112*I112,0)</f>
        <v>713</v>
      </c>
      <c r="U112" s="23">
        <f>ROUND(N112/H112*I112,0)</f>
        <v>713</v>
      </c>
      <c r="V112" s="23">
        <f>ROUND(O112/H112*I112,0)</f>
        <v>2217</v>
      </c>
      <c r="W112" s="23">
        <f>SUM(Q112:V112)</f>
        <v>14441</v>
      </c>
      <c r="X112" s="23"/>
      <c r="Y112" s="23"/>
      <c r="Z112" s="23">
        <f>ROUND(W112*0.75%,0)</f>
        <v>108</v>
      </c>
      <c r="AA112" s="21">
        <f>ROUND(R112*12%,0)</f>
        <v>988</v>
      </c>
      <c r="AB112" s="23">
        <f>SUM(X112:AA112)</f>
        <v>1096</v>
      </c>
      <c r="AC112" s="23">
        <f>W112-AB112</f>
        <v>13345</v>
      </c>
      <c r="AD112" s="21" t="s">
        <v>733</v>
      </c>
    </row>
    <row r="113" spans="1:30" s="24" customFormat="1" ht="35.1" customHeight="1">
      <c r="A113" s="21">
        <v>113</v>
      </c>
      <c r="B113" s="22" t="s">
        <v>334</v>
      </c>
      <c r="C113" s="22" t="s">
        <v>481</v>
      </c>
      <c r="D113" s="10">
        <v>7090643773</v>
      </c>
      <c r="E113" s="9" t="s">
        <v>653</v>
      </c>
      <c r="F113" s="21"/>
      <c r="G113" s="21"/>
      <c r="H113" s="21">
        <v>30</v>
      </c>
      <c r="I113" s="21">
        <v>26</v>
      </c>
      <c r="J113" s="21">
        <v>4</v>
      </c>
      <c r="K113" s="21">
        <v>13000</v>
      </c>
      <c r="L113" s="21">
        <v>4050</v>
      </c>
      <c r="M113" s="23">
        <v>1125</v>
      </c>
      <c r="N113" s="21">
        <v>1125</v>
      </c>
      <c r="O113" s="21">
        <v>3500</v>
      </c>
      <c r="P113" s="23">
        <f>SUM(K113:O113)</f>
        <v>22800</v>
      </c>
      <c r="Q113" s="23">
        <f>P113/H113*J113</f>
        <v>3040</v>
      </c>
      <c r="R113" s="23">
        <f>ROUND(K113/H113*I113,0)</f>
        <v>11267</v>
      </c>
      <c r="S113" s="23">
        <f>ROUND(L113/H113*I113,0)</f>
        <v>3510</v>
      </c>
      <c r="T113" s="23">
        <f>ROUND(M113/H113*I113,0)</f>
        <v>975</v>
      </c>
      <c r="U113" s="23">
        <f>ROUND(N113/H113*I113,0)</f>
        <v>975</v>
      </c>
      <c r="V113" s="23">
        <f>ROUND(O113/H113*I113,0)</f>
        <v>3033</v>
      </c>
      <c r="W113" s="23">
        <f>SUM(Q113:V113)</f>
        <v>22800</v>
      </c>
      <c r="X113" s="23"/>
      <c r="Y113" s="23"/>
      <c r="Z113" s="23">
        <f>ROUND(W113*0.75%,0)</f>
        <v>171</v>
      </c>
      <c r="AA113" s="21">
        <f>ROUND(R113*12%,0)</f>
        <v>1352</v>
      </c>
      <c r="AB113" s="23">
        <f>SUM(X113:AA113)</f>
        <v>1523</v>
      </c>
      <c r="AC113" s="23">
        <f>W113-AB113</f>
        <v>21277</v>
      </c>
      <c r="AD113" s="21" t="s">
        <v>754</v>
      </c>
    </row>
    <row r="114" spans="1:30" s="24" customFormat="1" ht="35.1" customHeight="1">
      <c r="A114" s="21">
        <v>114</v>
      </c>
      <c r="B114" s="22" t="s">
        <v>335</v>
      </c>
      <c r="C114" s="22" t="s">
        <v>482</v>
      </c>
      <c r="D114" s="10">
        <v>36831466695</v>
      </c>
      <c r="E114" s="9" t="s">
        <v>553</v>
      </c>
      <c r="F114" s="21"/>
      <c r="G114" s="21"/>
      <c r="H114" s="21">
        <v>30</v>
      </c>
      <c r="I114" s="21">
        <v>25</v>
      </c>
      <c r="J114" s="21">
        <v>0</v>
      </c>
      <c r="K114" s="21">
        <v>13000</v>
      </c>
      <c r="L114" s="21">
        <v>4050</v>
      </c>
      <c r="M114" s="23">
        <v>1125</v>
      </c>
      <c r="N114" s="21">
        <v>1125</v>
      </c>
      <c r="O114" s="21">
        <v>3500</v>
      </c>
      <c r="P114" s="23">
        <f>SUM(K114:O114)</f>
        <v>22800</v>
      </c>
      <c r="Q114" s="23">
        <f>P114/H114*J114</f>
        <v>0</v>
      </c>
      <c r="R114" s="23">
        <f>ROUND(K114/H114*I114,0)</f>
        <v>10833</v>
      </c>
      <c r="S114" s="23">
        <f>ROUND(L114/H114*I114,0)</f>
        <v>3375</v>
      </c>
      <c r="T114" s="23">
        <f>ROUND(M114/H114*I114,0)</f>
        <v>938</v>
      </c>
      <c r="U114" s="23">
        <f>ROUND(N114/H114*I114,0)</f>
        <v>938</v>
      </c>
      <c r="V114" s="23">
        <f>ROUND(O114/H114*I114,0)</f>
        <v>2917</v>
      </c>
      <c r="W114" s="23">
        <f>SUM(Q114:V114)</f>
        <v>19001</v>
      </c>
      <c r="X114" s="23"/>
      <c r="Y114" s="23"/>
      <c r="Z114" s="23">
        <f>ROUND(W114*0.75%,0)</f>
        <v>143</v>
      </c>
      <c r="AA114" s="21">
        <f>ROUND(R114*12%,0)</f>
        <v>1300</v>
      </c>
      <c r="AB114" s="23">
        <f>SUM(X114:AA114)</f>
        <v>1443</v>
      </c>
      <c r="AC114" s="23">
        <f>W114-AB114</f>
        <v>17558</v>
      </c>
      <c r="AD114" s="21" t="s">
        <v>754</v>
      </c>
    </row>
    <row r="115" spans="1:30" s="24" customFormat="1" ht="35.1" customHeight="1">
      <c r="A115" s="21">
        <v>115</v>
      </c>
      <c r="B115" s="22" t="s">
        <v>336</v>
      </c>
      <c r="C115" s="22" t="s">
        <v>483</v>
      </c>
      <c r="D115" s="10">
        <v>8345757252</v>
      </c>
      <c r="E115" s="9" t="s">
        <v>654</v>
      </c>
      <c r="F115" s="21"/>
      <c r="G115" s="21"/>
      <c r="H115" s="21">
        <v>30</v>
      </c>
      <c r="I115" s="21">
        <v>19</v>
      </c>
      <c r="J115" s="21">
        <v>1</v>
      </c>
      <c r="K115" s="21">
        <v>13000</v>
      </c>
      <c r="L115" s="21">
        <v>4050</v>
      </c>
      <c r="M115" s="23">
        <v>1125</v>
      </c>
      <c r="N115" s="21">
        <v>1125</v>
      </c>
      <c r="O115" s="21">
        <v>3500</v>
      </c>
      <c r="P115" s="23">
        <f>SUM(K115:O115)</f>
        <v>22800</v>
      </c>
      <c r="Q115" s="23">
        <f>P115/H115*J115</f>
        <v>760</v>
      </c>
      <c r="R115" s="23">
        <f>ROUND(K115/H115*I115,0)</f>
        <v>8233</v>
      </c>
      <c r="S115" s="23">
        <f>ROUND(L115/H115*I115,0)</f>
        <v>2565</v>
      </c>
      <c r="T115" s="23">
        <f>ROUND(M115/H115*I115,0)</f>
        <v>713</v>
      </c>
      <c r="U115" s="23">
        <f>ROUND(N115/H115*I115,0)</f>
        <v>713</v>
      </c>
      <c r="V115" s="23">
        <f>ROUND(O115/H115*I115,0)</f>
        <v>2217</v>
      </c>
      <c r="W115" s="23">
        <f>SUM(Q115:V115)</f>
        <v>15201</v>
      </c>
      <c r="X115" s="23"/>
      <c r="Y115" s="23"/>
      <c r="Z115" s="23">
        <f>ROUND(W115*0.75%,0)</f>
        <v>114</v>
      </c>
      <c r="AA115" s="21">
        <f>ROUND(R115*12%,0)</f>
        <v>988</v>
      </c>
      <c r="AB115" s="23">
        <f>SUM(X115:AA115)</f>
        <v>1102</v>
      </c>
      <c r="AC115" s="23">
        <f>W115-AB115</f>
        <v>14099</v>
      </c>
      <c r="AD115" s="21" t="s">
        <v>754</v>
      </c>
    </row>
    <row r="116" spans="1:30" s="24" customFormat="1" ht="35.1" customHeight="1">
      <c r="A116" s="21">
        <v>116</v>
      </c>
      <c r="B116" s="22" t="s">
        <v>337</v>
      </c>
      <c r="C116" s="22" t="s">
        <v>484</v>
      </c>
      <c r="D116" s="10">
        <v>50100299419425</v>
      </c>
      <c r="E116" s="9" t="s">
        <v>624</v>
      </c>
      <c r="F116" s="21"/>
      <c r="G116" s="21"/>
      <c r="H116" s="21">
        <v>30</v>
      </c>
      <c r="I116" s="21">
        <v>6</v>
      </c>
      <c r="J116" s="21">
        <v>0</v>
      </c>
      <c r="K116" s="21">
        <v>13000</v>
      </c>
      <c r="L116" s="21">
        <v>4050</v>
      </c>
      <c r="M116" s="23">
        <v>1125</v>
      </c>
      <c r="N116" s="21">
        <v>1125</v>
      </c>
      <c r="O116" s="21">
        <v>3500</v>
      </c>
      <c r="P116" s="23">
        <f>SUM(K116:O116)</f>
        <v>22800</v>
      </c>
      <c r="Q116" s="23">
        <f>P116/H116*J116</f>
        <v>0</v>
      </c>
      <c r="R116" s="23">
        <f>ROUND(K116/H116*I116,0)</f>
        <v>2600</v>
      </c>
      <c r="S116" s="23">
        <f>ROUND(L116/H116*I116,0)</f>
        <v>810</v>
      </c>
      <c r="T116" s="23">
        <f>ROUND(M116/H116*I116,0)</f>
        <v>225</v>
      </c>
      <c r="U116" s="23">
        <f>ROUND(N116/H116*I116,0)</f>
        <v>225</v>
      </c>
      <c r="V116" s="23">
        <f>ROUND(O116/H116*I116,0)</f>
        <v>700</v>
      </c>
      <c r="W116" s="23">
        <f>SUM(Q116:V116)</f>
        <v>4560</v>
      </c>
      <c r="X116" s="23"/>
      <c r="Y116" s="23"/>
      <c r="Z116" s="23">
        <f>ROUND(W116*0.75%,0)</f>
        <v>34</v>
      </c>
      <c r="AA116" s="21">
        <f>ROUND(R116*12%,0)</f>
        <v>312</v>
      </c>
      <c r="AB116" s="23">
        <f>SUM(X116:AA116)</f>
        <v>346</v>
      </c>
      <c r="AC116" s="23">
        <f>W116-AB116</f>
        <v>4214</v>
      </c>
      <c r="AD116" s="21" t="s">
        <v>754</v>
      </c>
    </row>
    <row r="117" spans="1:30" s="24" customFormat="1" ht="35.1" customHeight="1">
      <c r="A117" s="21">
        <v>117</v>
      </c>
      <c r="B117" s="22" t="s">
        <v>338</v>
      </c>
      <c r="C117" s="22" t="s">
        <v>485</v>
      </c>
      <c r="D117" s="10">
        <v>80370100081794</v>
      </c>
      <c r="E117" s="9" t="s">
        <v>655</v>
      </c>
      <c r="F117" s="21"/>
      <c r="G117" s="21"/>
      <c r="H117" s="21">
        <v>30</v>
      </c>
      <c r="I117" s="21">
        <v>25</v>
      </c>
      <c r="J117" s="21">
        <v>3</v>
      </c>
      <c r="K117" s="21">
        <v>13000</v>
      </c>
      <c r="L117" s="21">
        <v>4050</v>
      </c>
      <c r="M117" s="23">
        <v>1125</v>
      </c>
      <c r="N117" s="21">
        <v>1125</v>
      </c>
      <c r="O117" s="21">
        <v>3500</v>
      </c>
      <c r="P117" s="23">
        <f>SUM(K117:O117)</f>
        <v>22800</v>
      </c>
      <c r="Q117" s="23">
        <f>P117/H117*J117</f>
        <v>2280</v>
      </c>
      <c r="R117" s="23">
        <f>ROUND(K117/H117*I117,0)</f>
        <v>10833</v>
      </c>
      <c r="S117" s="23">
        <f>ROUND(L117/H117*I117,0)</f>
        <v>3375</v>
      </c>
      <c r="T117" s="23">
        <f>ROUND(M117/H117*I117,0)</f>
        <v>938</v>
      </c>
      <c r="U117" s="23">
        <f>ROUND(N117/H117*I117,0)</f>
        <v>938</v>
      </c>
      <c r="V117" s="23">
        <f>ROUND(O117/H117*I117,0)</f>
        <v>2917</v>
      </c>
      <c r="W117" s="23">
        <f>SUM(Q117:V117)</f>
        <v>21281</v>
      </c>
      <c r="X117" s="23"/>
      <c r="Y117" s="23"/>
      <c r="Z117" s="23">
        <f>ROUND(W117*0.75%,0)</f>
        <v>160</v>
      </c>
      <c r="AA117" s="21">
        <f>ROUND(R117*12%,0)</f>
        <v>1300</v>
      </c>
      <c r="AB117" s="23">
        <f>SUM(X117:AA117)</f>
        <v>1460</v>
      </c>
      <c r="AC117" s="23">
        <f>W117-AB117</f>
        <v>19821</v>
      </c>
      <c r="AD117" s="21" t="s">
        <v>754</v>
      </c>
    </row>
    <row r="118" spans="1:30" s="24" customFormat="1" ht="35.1" customHeight="1">
      <c r="A118" s="21">
        <v>118</v>
      </c>
      <c r="B118" s="22" t="s">
        <v>339</v>
      </c>
      <c r="C118" s="22" t="s">
        <v>158</v>
      </c>
      <c r="D118" s="10" t="s">
        <v>608</v>
      </c>
      <c r="E118" s="9" t="s">
        <v>656</v>
      </c>
      <c r="F118" s="21"/>
      <c r="G118" s="21"/>
      <c r="H118" s="21">
        <v>30</v>
      </c>
      <c r="I118" s="21">
        <v>23</v>
      </c>
      <c r="J118" s="21">
        <v>0</v>
      </c>
      <c r="K118" s="21">
        <v>13000</v>
      </c>
      <c r="L118" s="21">
        <v>4050</v>
      </c>
      <c r="M118" s="23">
        <v>1125</v>
      </c>
      <c r="N118" s="21">
        <v>1125</v>
      </c>
      <c r="O118" s="21">
        <v>3500</v>
      </c>
      <c r="P118" s="23">
        <f>SUM(K118:O118)</f>
        <v>22800</v>
      </c>
      <c r="Q118" s="23">
        <f>P118/H118*J118</f>
        <v>0</v>
      </c>
      <c r="R118" s="23">
        <f>ROUND(K118/H118*I118,0)</f>
        <v>9967</v>
      </c>
      <c r="S118" s="23">
        <f>ROUND(L118/H118*I118,0)</f>
        <v>3105</v>
      </c>
      <c r="T118" s="23">
        <f>ROUND(M118/H118*I118,0)</f>
        <v>863</v>
      </c>
      <c r="U118" s="23">
        <f>ROUND(N118/H118*I118,0)</f>
        <v>863</v>
      </c>
      <c r="V118" s="23">
        <f>ROUND(O118/H118*I118,0)</f>
        <v>2683</v>
      </c>
      <c r="W118" s="23">
        <f>SUM(Q118:V118)</f>
        <v>17481</v>
      </c>
      <c r="X118" s="23"/>
      <c r="Y118" s="23"/>
      <c r="Z118" s="23">
        <f>ROUND(W118*0.75%,0)</f>
        <v>131</v>
      </c>
      <c r="AA118" s="21">
        <f>ROUND(R118*12%,0)</f>
        <v>1196</v>
      </c>
      <c r="AB118" s="23">
        <f>SUM(X118:AA118)</f>
        <v>1327</v>
      </c>
      <c r="AC118" s="23">
        <f>W118-AB118</f>
        <v>16154</v>
      </c>
      <c r="AD118" s="21" t="s">
        <v>754</v>
      </c>
    </row>
    <row r="119" spans="1:30" s="24" customFormat="1" ht="35.1" customHeight="1">
      <c r="A119" s="21">
        <v>119</v>
      </c>
      <c r="B119" s="22" t="s">
        <v>340</v>
      </c>
      <c r="C119" s="22" t="s">
        <v>486</v>
      </c>
      <c r="D119" s="10">
        <v>31070100012301</v>
      </c>
      <c r="E119" s="9" t="s">
        <v>657</v>
      </c>
      <c r="F119" s="21"/>
      <c r="G119" s="21"/>
      <c r="H119" s="21">
        <v>30</v>
      </c>
      <c r="I119" s="21">
        <v>23</v>
      </c>
      <c r="J119" s="21">
        <v>3</v>
      </c>
      <c r="K119" s="21">
        <v>13000</v>
      </c>
      <c r="L119" s="21">
        <v>4050</v>
      </c>
      <c r="M119" s="23">
        <v>1125</v>
      </c>
      <c r="N119" s="21">
        <v>1125</v>
      </c>
      <c r="O119" s="21">
        <v>3500</v>
      </c>
      <c r="P119" s="23">
        <f>SUM(K119:O119)</f>
        <v>22800</v>
      </c>
      <c r="Q119" s="23">
        <f>P119/H119*J119</f>
        <v>2280</v>
      </c>
      <c r="R119" s="23">
        <f>ROUND(K119/H119*I119,0)</f>
        <v>9967</v>
      </c>
      <c r="S119" s="23">
        <f>ROUND(L119/H119*I119,0)</f>
        <v>3105</v>
      </c>
      <c r="T119" s="23">
        <f>ROUND(M119/H119*I119,0)</f>
        <v>863</v>
      </c>
      <c r="U119" s="23">
        <f>ROUND(N119/H119*I119,0)</f>
        <v>863</v>
      </c>
      <c r="V119" s="23">
        <f>ROUND(O119/H119*I119,0)</f>
        <v>2683</v>
      </c>
      <c r="W119" s="23">
        <f>SUM(Q119:V119)</f>
        <v>19761</v>
      </c>
      <c r="X119" s="23"/>
      <c r="Y119" s="23"/>
      <c r="Z119" s="23">
        <f>ROUND(W119*0.75%,0)</f>
        <v>148</v>
      </c>
      <c r="AA119" s="21">
        <f>ROUND(R119*12%,0)</f>
        <v>1196</v>
      </c>
      <c r="AB119" s="23">
        <f>SUM(X119:AA119)</f>
        <v>1344</v>
      </c>
      <c r="AC119" s="23">
        <f>W119-AB119</f>
        <v>18417</v>
      </c>
      <c r="AD119" s="21" t="s">
        <v>754</v>
      </c>
    </row>
    <row r="120" spans="1:30" s="24" customFormat="1" ht="35.1" customHeight="1">
      <c r="A120" s="21">
        <v>120</v>
      </c>
      <c r="B120" s="22" t="s">
        <v>341</v>
      </c>
      <c r="C120" s="22" t="s">
        <v>487</v>
      </c>
      <c r="D120" s="10">
        <v>100117573784</v>
      </c>
      <c r="E120" s="9" t="s">
        <v>658</v>
      </c>
      <c r="F120" s="21"/>
      <c r="G120" s="21"/>
      <c r="H120" s="21">
        <v>30</v>
      </c>
      <c r="I120" s="21">
        <v>29</v>
      </c>
      <c r="J120" s="21">
        <v>0</v>
      </c>
      <c r="K120" s="21">
        <v>13000</v>
      </c>
      <c r="L120" s="21">
        <v>4050</v>
      </c>
      <c r="M120" s="23">
        <v>1125</v>
      </c>
      <c r="N120" s="21">
        <v>1125</v>
      </c>
      <c r="O120" s="21">
        <v>3500</v>
      </c>
      <c r="P120" s="23">
        <f>SUM(K120:O120)</f>
        <v>22800</v>
      </c>
      <c r="Q120" s="23">
        <f>P120/H120*J120</f>
        <v>0</v>
      </c>
      <c r="R120" s="23">
        <f>ROUND(K120/H120*I120,0)</f>
        <v>12567</v>
      </c>
      <c r="S120" s="23">
        <f>ROUND(L120/H120*I120,0)</f>
        <v>3915</v>
      </c>
      <c r="T120" s="23">
        <f>ROUND(M120/H120*I120,0)</f>
        <v>1088</v>
      </c>
      <c r="U120" s="23">
        <f>ROUND(N120/H120*I120,0)</f>
        <v>1088</v>
      </c>
      <c r="V120" s="23">
        <f>ROUND(O120/H120*I120,0)</f>
        <v>3383</v>
      </c>
      <c r="W120" s="23">
        <f>SUM(Q120:V120)</f>
        <v>22041</v>
      </c>
      <c r="X120" s="23"/>
      <c r="Y120" s="23"/>
      <c r="Z120" s="23">
        <f>ROUND(W120*0.75%,0)</f>
        <v>165</v>
      </c>
      <c r="AA120" s="21">
        <f>ROUND(R120*12%,0)</f>
        <v>1508</v>
      </c>
      <c r="AB120" s="23">
        <f>SUM(X120:AA120)</f>
        <v>1673</v>
      </c>
      <c r="AC120" s="23">
        <f>W120-AB120</f>
        <v>20368</v>
      </c>
      <c r="AD120" s="21" t="s">
        <v>754</v>
      </c>
    </row>
    <row r="121" spans="1:30" s="24" customFormat="1" ht="35.1" customHeight="1">
      <c r="A121" s="21">
        <v>121</v>
      </c>
      <c r="B121" s="22" t="s">
        <v>342</v>
      </c>
      <c r="C121" s="22" t="s">
        <v>181</v>
      </c>
      <c r="D121" s="10">
        <v>91702600001997</v>
      </c>
      <c r="E121" s="9" t="s">
        <v>659</v>
      </c>
      <c r="F121" s="21"/>
      <c r="G121" s="21"/>
      <c r="H121" s="21">
        <v>30</v>
      </c>
      <c r="I121" s="21">
        <v>22</v>
      </c>
      <c r="J121" s="21">
        <v>2</v>
      </c>
      <c r="K121" s="21">
        <v>13000</v>
      </c>
      <c r="L121" s="21">
        <v>4050</v>
      </c>
      <c r="M121" s="23">
        <v>1125</v>
      </c>
      <c r="N121" s="21">
        <v>1125</v>
      </c>
      <c r="O121" s="21">
        <v>3500</v>
      </c>
      <c r="P121" s="23">
        <f>SUM(K121:O121)</f>
        <v>22800</v>
      </c>
      <c r="Q121" s="23">
        <f>P121/H121*J121</f>
        <v>1520</v>
      </c>
      <c r="R121" s="23">
        <f>ROUND(K121/H121*I121,0)</f>
        <v>9533</v>
      </c>
      <c r="S121" s="23">
        <f>ROUND(L121/H121*I121,0)</f>
        <v>2970</v>
      </c>
      <c r="T121" s="23">
        <f>ROUND(M121/H121*I121,0)</f>
        <v>825</v>
      </c>
      <c r="U121" s="23">
        <f>ROUND(N121/H121*I121,0)</f>
        <v>825</v>
      </c>
      <c r="V121" s="23">
        <f>ROUND(O121/H121*I121,0)</f>
        <v>2567</v>
      </c>
      <c r="W121" s="23">
        <f>SUM(Q121:V121)</f>
        <v>18240</v>
      </c>
      <c r="X121" s="23"/>
      <c r="Y121" s="23"/>
      <c r="Z121" s="23">
        <f>ROUND(W121*0.75%,0)</f>
        <v>137</v>
      </c>
      <c r="AA121" s="21">
        <f>ROUND(R121*12%,0)</f>
        <v>1144</v>
      </c>
      <c r="AB121" s="23">
        <f>SUM(X121:AA121)</f>
        <v>1281</v>
      </c>
      <c r="AC121" s="23">
        <f>W121-AB121</f>
        <v>16959</v>
      </c>
      <c r="AD121" s="21" t="s">
        <v>754</v>
      </c>
    </row>
    <row r="122" spans="1:30" s="24" customFormat="1" ht="35.1" customHeight="1">
      <c r="A122" s="21">
        <v>122</v>
      </c>
      <c r="B122" s="22" t="s">
        <v>343</v>
      </c>
      <c r="C122" s="22" t="s">
        <v>355</v>
      </c>
      <c r="D122" s="10">
        <v>50100450191450</v>
      </c>
      <c r="E122" s="9" t="s">
        <v>660</v>
      </c>
      <c r="F122" s="21"/>
      <c r="G122" s="21"/>
      <c r="H122" s="21">
        <v>30</v>
      </c>
      <c r="I122" s="21">
        <v>2</v>
      </c>
      <c r="J122" s="21">
        <v>0</v>
      </c>
      <c r="K122" s="21">
        <v>13000</v>
      </c>
      <c r="L122" s="21">
        <v>4050</v>
      </c>
      <c r="M122" s="23">
        <v>1125</v>
      </c>
      <c r="N122" s="21">
        <v>1125</v>
      </c>
      <c r="O122" s="21">
        <v>3500</v>
      </c>
      <c r="P122" s="23">
        <f>SUM(K122:O122)</f>
        <v>22800</v>
      </c>
      <c r="Q122" s="23">
        <f>P122/H122*J122</f>
        <v>0</v>
      </c>
      <c r="R122" s="23">
        <f>ROUND(K122/H122*I122,0)</f>
        <v>867</v>
      </c>
      <c r="S122" s="23">
        <f>ROUND(L122/H122*I122,0)</f>
        <v>270</v>
      </c>
      <c r="T122" s="23">
        <f>ROUND(M122/H122*I122,0)</f>
        <v>75</v>
      </c>
      <c r="U122" s="23">
        <f>ROUND(N122/H122*I122,0)</f>
        <v>75</v>
      </c>
      <c r="V122" s="23">
        <f>ROUND(O122/H122*I122,0)</f>
        <v>233</v>
      </c>
      <c r="W122" s="23">
        <f>SUM(Q122:V122)</f>
        <v>1520</v>
      </c>
      <c r="X122" s="23"/>
      <c r="Y122" s="23"/>
      <c r="Z122" s="23">
        <f>ROUND(W122*0.75%,0)</f>
        <v>11</v>
      </c>
      <c r="AA122" s="21">
        <f>ROUND(R122*12%,0)</f>
        <v>104</v>
      </c>
      <c r="AB122" s="23">
        <f>SUM(X122:AA122)</f>
        <v>115</v>
      </c>
      <c r="AC122" s="23">
        <f>W122-AB122</f>
        <v>1405</v>
      </c>
      <c r="AD122" s="21" t="s">
        <v>754</v>
      </c>
    </row>
    <row r="123" spans="1:30" s="24" customFormat="1" ht="35.1" customHeight="1">
      <c r="A123" s="21">
        <v>123</v>
      </c>
      <c r="B123" s="22" t="s">
        <v>97</v>
      </c>
      <c r="C123" s="22" t="s">
        <v>488</v>
      </c>
      <c r="D123" s="10">
        <v>38903450589</v>
      </c>
      <c r="E123" s="9" t="s">
        <v>537</v>
      </c>
      <c r="F123" s="21"/>
      <c r="G123" s="21"/>
      <c r="H123" s="21">
        <v>30</v>
      </c>
      <c r="I123" s="21">
        <v>4</v>
      </c>
      <c r="J123" s="21">
        <v>1</v>
      </c>
      <c r="K123" s="21">
        <v>13000</v>
      </c>
      <c r="L123" s="21">
        <v>4050</v>
      </c>
      <c r="M123" s="23">
        <v>1125</v>
      </c>
      <c r="N123" s="21">
        <v>1125</v>
      </c>
      <c r="O123" s="21">
        <v>3500</v>
      </c>
      <c r="P123" s="23">
        <f>SUM(K123:O123)</f>
        <v>22800</v>
      </c>
      <c r="Q123" s="23">
        <f>P123/H123*J123</f>
        <v>760</v>
      </c>
      <c r="R123" s="23">
        <f>ROUND(K123/H123*I123,0)</f>
        <v>1733</v>
      </c>
      <c r="S123" s="23">
        <f>ROUND(L123/H123*I123,0)</f>
        <v>540</v>
      </c>
      <c r="T123" s="23">
        <f>ROUND(M123/H123*I123,0)</f>
        <v>150</v>
      </c>
      <c r="U123" s="23">
        <f>ROUND(N123/H123*I123,0)</f>
        <v>150</v>
      </c>
      <c r="V123" s="23">
        <f>ROUND(O123/H123*I123,0)</f>
        <v>467</v>
      </c>
      <c r="W123" s="23">
        <f>SUM(Q123:V123)</f>
        <v>3800</v>
      </c>
      <c r="X123" s="23"/>
      <c r="Y123" s="23"/>
      <c r="Z123" s="23">
        <f>ROUND(W123*0.75%,0)</f>
        <v>29</v>
      </c>
      <c r="AA123" s="21">
        <f>ROUND(R123*12%,0)</f>
        <v>208</v>
      </c>
      <c r="AB123" s="23">
        <f>SUM(X123:AA123)</f>
        <v>237</v>
      </c>
      <c r="AC123" s="23">
        <f>W123-AB123</f>
        <v>3563</v>
      </c>
      <c r="AD123" s="21" t="s">
        <v>754</v>
      </c>
    </row>
    <row r="124" spans="1:30" s="24" customFormat="1" ht="35.1" customHeight="1">
      <c r="A124" s="21">
        <v>124</v>
      </c>
      <c r="B124" s="22" t="s">
        <v>344</v>
      </c>
      <c r="C124" s="22" t="s">
        <v>448</v>
      </c>
      <c r="D124" s="10" t="s">
        <v>609</v>
      </c>
      <c r="E124" s="9" t="s">
        <v>542</v>
      </c>
      <c r="F124" s="21"/>
      <c r="G124" s="21"/>
      <c r="H124" s="21">
        <v>30</v>
      </c>
      <c r="I124" s="21">
        <v>24</v>
      </c>
      <c r="J124" s="21">
        <v>0</v>
      </c>
      <c r="K124" s="21">
        <v>13000</v>
      </c>
      <c r="L124" s="21">
        <v>4050</v>
      </c>
      <c r="M124" s="23">
        <v>1125</v>
      </c>
      <c r="N124" s="21">
        <v>1125</v>
      </c>
      <c r="O124" s="21">
        <v>3500</v>
      </c>
      <c r="P124" s="23">
        <f>SUM(K124:O124)</f>
        <v>22800</v>
      </c>
      <c r="Q124" s="23">
        <f>P124/H124*J124</f>
        <v>0</v>
      </c>
      <c r="R124" s="23">
        <f>ROUND(K124/H124*I124,0)</f>
        <v>10400</v>
      </c>
      <c r="S124" s="23">
        <f>ROUND(L124/H124*I124,0)</f>
        <v>3240</v>
      </c>
      <c r="T124" s="23">
        <f>ROUND(M124/H124*I124,0)</f>
        <v>900</v>
      </c>
      <c r="U124" s="23">
        <f>ROUND(N124/H124*I124,0)</f>
        <v>900</v>
      </c>
      <c r="V124" s="23">
        <f>ROUND(O124/H124*I124,0)</f>
        <v>2800</v>
      </c>
      <c r="W124" s="23">
        <f>SUM(Q124:V124)</f>
        <v>18240</v>
      </c>
      <c r="X124" s="23"/>
      <c r="Y124" s="23">
        <v>800</v>
      </c>
      <c r="Z124" s="23">
        <f>ROUND(W124*0.75%,0)</f>
        <v>137</v>
      </c>
      <c r="AA124" s="21">
        <f>ROUND(R124*12%,0)</f>
        <v>1248</v>
      </c>
      <c r="AB124" s="23">
        <f>SUM(X124:AA124)</f>
        <v>2185</v>
      </c>
      <c r="AC124" s="23">
        <f>W124-AB124</f>
        <v>16055</v>
      </c>
      <c r="AD124" s="21" t="s">
        <v>754</v>
      </c>
    </row>
    <row r="125" spans="1:30" s="24" customFormat="1" ht="35.1" customHeight="1">
      <c r="A125" s="21">
        <v>125</v>
      </c>
      <c r="B125" s="22" t="s">
        <v>345</v>
      </c>
      <c r="C125" s="22" t="s">
        <v>489</v>
      </c>
      <c r="D125" s="10" t="s">
        <v>610</v>
      </c>
      <c r="E125" s="9" t="s">
        <v>661</v>
      </c>
      <c r="F125" s="21"/>
      <c r="G125" s="21"/>
      <c r="H125" s="21">
        <v>30</v>
      </c>
      <c r="I125" s="21">
        <v>24</v>
      </c>
      <c r="J125" s="21">
        <v>0</v>
      </c>
      <c r="K125" s="21">
        <v>13000</v>
      </c>
      <c r="L125" s="21">
        <v>4050</v>
      </c>
      <c r="M125" s="23">
        <v>1125</v>
      </c>
      <c r="N125" s="21">
        <v>1125</v>
      </c>
      <c r="O125" s="21">
        <v>3500</v>
      </c>
      <c r="P125" s="23">
        <f>SUM(K125:O125)</f>
        <v>22800</v>
      </c>
      <c r="Q125" s="23">
        <f>P125/H125*J125</f>
        <v>0</v>
      </c>
      <c r="R125" s="23">
        <f>ROUND(K125/H125*I125,0)</f>
        <v>10400</v>
      </c>
      <c r="S125" s="23">
        <f>ROUND(L125/H125*I125,0)</f>
        <v>3240</v>
      </c>
      <c r="T125" s="23">
        <f>ROUND(M125/H125*I125,0)</f>
        <v>900</v>
      </c>
      <c r="U125" s="23">
        <f>ROUND(N125/H125*I125,0)</f>
        <v>900</v>
      </c>
      <c r="V125" s="23">
        <f>ROUND(O125/H125*I125,0)</f>
        <v>2800</v>
      </c>
      <c r="W125" s="23">
        <f>SUM(Q125:V125)</f>
        <v>18240</v>
      </c>
      <c r="X125" s="23"/>
      <c r="Y125" s="23"/>
      <c r="Z125" s="23">
        <f>ROUND(W125*0.75%,0)</f>
        <v>137</v>
      </c>
      <c r="AA125" s="21">
        <f>ROUND(R125*12%,0)</f>
        <v>1248</v>
      </c>
      <c r="AB125" s="23">
        <f>SUM(X125:AA125)</f>
        <v>1385</v>
      </c>
      <c r="AC125" s="23">
        <f>W125-AB125</f>
        <v>16855</v>
      </c>
      <c r="AD125" s="21" t="s">
        <v>754</v>
      </c>
    </row>
    <row r="126" spans="1:30" s="24" customFormat="1" ht="35.1" customHeight="1">
      <c r="A126" s="21">
        <v>126</v>
      </c>
      <c r="B126" s="22" t="s">
        <v>346</v>
      </c>
      <c r="C126" s="22" t="s">
        <v>490</v>
      </c>
      <c r="D126" s="10" t="s">
        <v>611</v>
      </c>
      <c r="E126" s="9" t="s">
        <v>662</v>
      </c>
      <c r="F126" s="21"/>
      <c r="G126" s="21"/>
      <c r="H126" s="21">
        <v>30</v>
      </c>
      <c r="I126" s="21">
        <v>26</v>
      </c>
      <c r="J126" s="21">
        <v>0</v>
      </c>
      <c r="K126" s="21">
        <v>13000</v>
      </c>
      <c r="L126" s="21">
        <v>4050</v>
      </c>
      <c r="M126" s="23">
        <v>1125</v>
      </c>
      <c r="N126" s="21">
        <v>1125</v>
      </c>
      <c r="O126" s="21">
        <v>3500</v>
      </c>
      <c r="P126" s="23">
        <f>SUM(K126:O126)</f>
        <v>22800</v>
      </c>
      <c r="Q126" s="23">
        <f>P126/H126*J126</f>
        <v>0</v>
      </c>
      <c r="R126" s="23">
        <f>ROUND(K126/H126*I126,0)</f>
        <v>11267</v>
      </c>
      <c r="S126" s="23">
        <f>ROUND(L126/H126*I126,0)</f>
        <v>3510</v>
      </c>
      <c r="T126" s="23">
        <f>ROUND(M126/H126*I126,0)</f>
        <v>975</v>
      </c>
      <c r="U126" s="23">
        <f>ROUND(N126/H126*I126,0)</f>
        <v>975</v>
      </c>
      <c r="V126" s="23">
        <f>ROUND(O126/H126*I126,0)</f>
        <v>3033</v>
      </c>
      <c r="W126" s="23">
        <f>SUM(Q126:V126)</f>
        <v>19760</v>
      </c>
      <c r="X126" s="23"/>
      <c r="Y126" s="23"/>
      <c r="Z126" s="23">
        <f>ROUND(W126*0.75%,0)</f>
        <v>148</v>
      </c>
      <c r="AA126" s="21">
        <f>ROUND(R126*12%,0)</f>
        <v>1352</v>
      </c>
      <c r="AB126" s="23">
        <f>SUM(X126:AA126)</f>
        <v>1500</v>
      </c>
      <c r="AC126" s="23">
        <f>W126-AB126</f>
        <v>18260</v>
      </c>
      <c r="AD126" s="21" t="s">
        <v>754</v>
      </c>
    </row>
    <row r="127" spans="1:30" s="24" customFormat="1" ht="35.1" customHeight="1">
      <c r="A127" s="21">
        <v>127</v>
      </c>
      <c r="B127" s="22" t="s">
        <v>347</v>
      </c>
      <c r="C127" s="22" t="s">
        <v>491</v>
      </c>
      <c r="D127" s="10" t="s">
        <v>612</v>
      </c>
      <c r="E127" s="9" t="s">
        <v>663</v>
      </c>
      <c r="F127" s="21"/>
      <c r="G127" s="21"/>
      <c r="H127" s="21">
        <v>30</v>
      </c>
      <c r="I127" s="21">
        <v>17</v>
      </c>
      <c r="J127" s="21">
        <v>0</v>
      </c>
      <c r="K127" s="21">
        <v>13000</v>
      </c>
      <c r="L127" s="21">
        <v>4050</v>
      </c>
      <c r="M127" s="23">
        <v>1125</v>
      </c>
      <c r="N127" s="21">
        <v>1125</v>
      </c>
      <c r="O127" s="21">
        <v>3500</v>
      </c>
      <c r="P127" s="23">
        <f>SUM(K127:O127)</f>
        <v>22800</v>
      </c>
      <c r="Q127" s="23">
        <f>P127/H127*J127</f>
        <v>0</v>
      </c>
      <c r="R127" s="23">
        <f>ROUND(K127/H127*I127,0)</f>
        <v>7367</v>
      </c>
      <c r="S127" s="23">
        <f>ROUND(L127/H127*I127,0)</f>
        <v>2295</v>
      </c>
      <c r="T127" s="23">
        <f>ROUND(M127/H127*I127,0)</f>
        <v>638</v>
      </c>
      <c r="U127" s="23">
        <f>ROUND(N127/H127*I127,0)</f>
        <v>638</v>
      </c>
      <c r="V127" s="23">
        <f>ROUND(O127/H127*I127,0)</f>
        <v>1983</v>
      </c>
      <c r="W127" s="23">
        <f>SUM(Q127:V127)</f>
        <v>12921</v>
      </c>
      <c r="X127" s="23"/>
      <c r="Y127" s="23"/>
      <c r="Z127" s="23">
        <f>ROUND(W127*0.75%,0)</f>
        <v>97</v>
      </c>
      <c r="AA127" s="21">
        <f>ROUND(R127*12%,0)</f>
        <v>884</v>
      </c>
      <c r="AB127" s="23">
        <f>SUM(X127:AA127)</f>
        <v>981</v>
      </c>
      <c r="AC127" s="23">
        <f>W127-AB127</f>
        <v>11940</v>
      </c>
      <c r="AD127" s="21" t="s">
        <v>754</v>
      </c>
    </row>
    <row r="128" spans="1:30" s="24" customFormat="1" ht="35.1" customHeight="1">
      <c r="A128" s="21">
        <v>128</v>
      </c>
      <c r="B128" s="22" t="s">
        <v>348</v>
      </c>
      <c r="C128" s="22" t="s">
        <v>492</v>
      </c>
      <c r="D128" s="10" t="s">
        <v>613</v>
      </c>
      <c r="E128" s="9" t="s">
        <v>664</v>
      </c>
      <c r="F128" s="21"/>
      <c r="G128" s="21"/>
      <c r="H128" s="21">
        <v>30</v>
      </c>
      <c r="I128" s="21">
        <v>6</v>
      </c>
      <c r="J128" s="21">
        <v>0</v>
      </c>
      <c r="K128" s="21">
        <v>13000</v>
      </c>
      <c r="L128" s="21">
        <v>4050</v>
      </c>
      <c r="M128" s="23">
        <v>1125</v>
      </c>
      <c r="N128" s="21">
        <v>1125</v>
      </c>
      <c r="O128" s="21">
        <v>3500</v>
      </c>
      <c r="P128" s="23">
        <f>SUM(K128:O128)</f>
        <v>22800</v>
      </c>
      <c r="Q128" s="23">
        <f>P128/H128*J128</f>
        <v>0</v>
      </c>
      <c r="R128" s="23">
        <f>ROUND(K128/H128*I128,0)</f>
        <v>2600</v>
      </c>
      <c r="S128" s="23">
        <f>ROUND(L128/H128*I128,0)</f>
        <v>810</v>
      </c>
      <c r="T128" s="23">
        <f>ROUND(M128/H128*I128,0)</f>
        <v>225</v>
      </c>
      <c r="U128" s="23">
        <f>ROUND(N128/H128*I128,0)</f>
        <v>225</v>
      </c>
      <c r="V128" s="23">
        <f>ROUND(O128/H128*I128,0)</f>
        <v>700</v>
      </c>
      <c r="W128" s="23">
        <f>SUM(Q128:V128)</f>
        <v>4560</v>
      </c>
      <c r="X128" s="23"/>
      <c r="Y128" s="23"/>
      <c r="Z128" s="23">
        <f>ROUND(W128*0.75%,0)</f>
        <v>34</v>
      </c>
      <c r="AA128" s="21">
        <f>ROUND(R128*12%,0)</f>
        <v>312</v>
      </c>
      <c r="AB128" s="23">
        <f>SUM(X128:AA128)</f>
        <v>346</v>
      </c>
      <c r="AC128" s="23">
        <f>W128-AB128</f>
        <v>4214</v>
      </c>
      <c r="AD128" s="21" t="s">
        <v>754</v>
      </c>
    </row>
    <row r="129" spans="1:30" s="24" customFormat="1" ht="35.1" customHeight="1">
      <c r="A129" s="21">
        <v>129</v>
      </c>
      <c r="B129" s="22" t="s">
        <v>349</v>
      </c>
      <c r="C129" s="22" t="s">
        <v>493</v>
      </c>
      <c r="D129" s="10" t="s">
        <v>614</v>
      </c>
      <c r="E129" s="9" t="s">
        <v>665</v>
      </c>
      <c r="F129" s="21"/>
      <c r="G129" s="21"/>
      <c r="H129" s="21">
        <v>30</v>
      </c>
      <c r="I129" s="21">
        <v>25</v>
      </c>
      <c r="J129" s="21">
        <v>1</v>
      </c>
      <c r="K129" s="21">
        <v>13000</v>
      </c>
      <c r="L129" s="21">
        <v>4050</v>
      </c>
      <c r="M129" s="23">
        <v>1125</v>
      </c>
      <c r="N129" s="21">
        <v>1125</v>
      </c>
      <c r="O129" s="21">
        <v>3500</v>
      </c>
      <c r="P129" s="23">
        <f>SUM(K129:O129)</f>
        <v>22800</v>
      </c>
      <c r="Q129" s="23">
        <f>P129/H129*J129</f>
        <v>760</v>
      </c>
      <c r="R129" s="23">
        <f>ROUND(K129/H129*I129,0)</f>
        <v>10833</v>
      </c>
      <c r="S129" s="23">
        <f>ROUND(L129/H129*I129,0)</f>
        <v>3375</v>
      </c>
      <c r="T129" s="23">
        <f>ROUND(M129/H129*I129,0)</f>
        <v>938</v>
      </c>
      <c r="U129" s="23">
        <f>ROUND(N129/H129*I129,0)</f>
        <v>938</v>
      </c>
      <c r="V129" s="23">
        <f>ROUND(O129/H129*I129,0)</f>
        <v>2917</v>
      </c>
      <c r="W129" s="23">
        <f>SUM(Q129:V129)</f>
        <v>19761</v>
      </c>
      <c r="X129" s="23"/>
      <c r="Y129" s="23"/>
      <c r="Z129" s="23">
        <f>ROUND(W129*0.75%,0)</f>
        <v>148</v>
      </c>
      <c r="AA129" s="21">
        <f>ROUND(R129*12%,0)</f>
        <v>1300</v>
      </c>
      <c r="AB129" s="23">
        <f>SUM(X129:AA129)</f>
        <v>1448</v>
      </c>
      <c r="AC129" s="23">
        <f>W129-AB129</f>
        <v>18313</v>
      </c>
      <c r="AD129" s="21" t="s">
        <v>754</v>
      </c>
    </row>
    <row r="130" spans="1:30" s="24" customFormat="1" ht="35.1" customHeight="1">
      <c r="A130" s="21">
        <v>130</v>
      </c>
      <c r="B130" s="22" t="s">
        <v>350</v>
      </c>
      <c r="C130" s="22" t="s">
        <v>494</v>
      </c>
      <c r="D130" s="10">
        <v>50100300829310</v>
      </c>
      <c r="E130" s="9" t="s">
        <v>564</v>
      </c>
      <c r="F130" s="21"/>
      <c r="G130" s="21"/>
      <c r="H130" s="21">
        <v>30</v>
      </c>
      <c r="I130" s="21">
        <v>23</v>
      </c>
      <c r="J130" s="21">
        <v>0</v>
      </c>
      <c r="K130" s="21">
        <v>13000</v>
      </c>
      <c r="L130" s="21">
        <v>4050</v>
      </c>
      <c r="M130" s="23">
        <v>1125</v>
      </c>
      <c r="N130" s="21">
        <v>1125</v>
      </c>
      <c r="O130" s="21">
        <v>3500</v>
      </c>
      <c r="P130" s="23">
        <f>SUM(K130:O130)</f>
        <v>22800</v>
      </c>
      <c r="Q130" s="23">
        <f>P130/H130*J130</f>
        <v>0</v>
      </c>
      <c r="R130" s="23">
        <f>ROUND(K130/H130*I130,0)</f>
        <v>9967</v>
      </c>
      <c r="S130" s="23">
        <f>ROUND(L130/H130*I130,0)</f>
        <v>3105</v>
      </c>
      <c r="T130" s="23">
        <f>ROUND(M130/H130*I130,0)</f>
        <v>863</v>
      </c>
      <c r="U130" s="23">
        <f>ROUND(N130/H130*I130,0)</f>
        <v>863</v>
      </c>
      <c r="V130" s="23">
        <f>ROUND(O130/H130*I130,0)</f>
        <v>2683</v>
      </c>
      <c r="W130" s="23">
        <f>SUM(Q130:V130)</f>
        <v>17481</v>
      </c>
      <c r="X130" s="23"/>
      <c r="Y130" s="23"/>
      <c r="Z130" s="23">
        <f>ROUND(W130*0.75%,0)</f>
        <v>131</v>
      </c>
      <c r="AA130" s="21">
        <f>ROUND(R130*12%,0)</f>
        <v>1196</v>
      </c>
      <c r="AB130" s="23">
        <f>SUM(X130:AA130)</f>
        <v>1327</v>
      </c>
      <c r="AC130" s="23">
        <f>W130-AB130</f>
        <v>16154</v>
      </c>
      <c r="AD130" s="21" t="s">
        <v>754</v>
      </c>
    </row>
    <row r="131" spans="1:30" s="24" customFormat="1" ht="35.1" customHeight="1">
      <c r="A131" s="21">
        <v>131</v>
      </c>
      <c r="B131" s="22" t="s">
        <v>351</v>
      </c>
      <c r="C131" s="22" t="s">
        <v>495</v>
      </c>
      <c r="D131" s="10" t="s">
        <v>615</v>
      </c>
      <c r="E131" s="9" t="s">
        <v>666</v>
      </c>
      <c r="F131" s="21"/>
      <c r="G131" s="21"/>
      <c r="H131" s="21">
        <v>30</v>
      </c>
      <c r="I131" s="21">
        <v>24</v>
      </c>
      <c r="J131" s="21">
        <v>4</v>
      </c>
      <c r="K131" s="21">
        <v>13000</v>
      </c>
      <c r="L131" s="21">
        <v>4050</v>
      </c>
      <c r="M131" s="23">
        <v>1125</v>
      </c>
      <c r="N131" s="21">
        <v>1125</v>
      </c>
      <c r="O131" s="21">
        <v>3500</v>
      </c>
      <c r="P131" s="23">
        <f>SUM(K131:O131)</f>
        <v>22800</v>
      </c>
      <c r="Q131" s="23">
        <f>P131/H131*J131</f>
        <v>3040</v>
      </c>
      <c r="R131" s="23">
        <f>ROUND(K131/H131*I131,0)</f>
        <v>10400</v>
      </c>
      <c r="S131" s="23">
        <f>ROUND(L131/H131*I131,0)</f>
        <v>3240</v>
      </c>
      <c r="T131" s="23">
        <f>ROUND(M131/H131*I131,0)</f>
        <v>900</v>
      </c>
      <c r="U131" s="23">
        <f>ROUND(N131/H131*I131,0)</f>
        <v>900</v>
      </c>
      <c r="V131" s="23">
        <f>ROUND(O131/H131*I131,0)</f>
        <v>2800</v>
      </c>
      <c r="W131" s="23">
        <f>SUM(Q131:V131)</f>
        <v>21280</v>
      </c>
      <c r="X131" s="23"/>
      <c r="Y131" s="23"/>
      <c r="Z131" s="23">
        <f>ROUND(W131*0.75%,0)</f>
        <v>160</v>
      </c>
      <c r="AA131" s="21">
        <f>ROUND(R131*12%,0)</f>
        <v>1248</v>
      </c>
      <c r="AB131" s="23">
        <f>SUM(X131:AA131)</f>
        <v>1408</v>
      </c>
      <c r="AC131" s="23">
        <f>W131-AB131</f>
        <v>19872</v>
      </c>
      <c r="AD131" s="21" t="s">
        <v>754</v>
      </c>
    </row>
    <row r="132" spans="1:30" s="24" customFormat="1" ht="35.1" customHeight="1">
      <c r="A132" s="21">
        <v>132</v>
      </c>
      <c r="B132" s="22" t="s">
        <v>352</v>
      </c>
      <c r="C132" s="22" t="s">
        <v>496</v>
      </c>
      <c r="D132" s="10">
        <v>35051045635</v>
      </c>
      <c r="E132" s="9" t="s">
        <v>667</v>
      </c>
      <c r="F132" s="21"/>
      <c r="G132" s="21"/>
      <c r="H132" s="21">
        <v>30</v>
      </c>
      <c r="I132" s="21">
        <v>28</v>
      </c>
      <c r="J132" s="21">
        <v>0</v>
      </c>
      <c r="K132" s="21">
        <v>13000</v>
      </c>
      <c r="L132" s="21">
        <v>4050</v>
      </c>
      <c r="M132" s="23">
        <v>1125</v>
      </c>
      <c r="N132" s="21">
        <v>1125</v>
      </c>
      <c r="O132" s="21">
        <v>3500</v>
      </c>
      <c r="P132" s="23">
        <f>SUM(K132:O132)</f>
        <v>22800</v>
      </c>
      <c r="Q132" s="23">
        <f>P132/H132*J132</f>
        <v>0</v>
      </c>
      <c r="R132" s="23">
        <f>ROUND(K132/H132*I132,0)</f>
        <v>12133</v>
      </c>
      <c r="S132" s="23">
        <f>ROUND(L132/H132*I132,0)</f>
        <v>3780</v>
      </c>
      <c r="T132" s="23">
        <f>ROUND(M132/H132*I132,0)</f>
        <v>1050</v>
      </c>
      <c r="U132" s="23">
        <f>ROUND(N132/H132*I132,0)</f>
        <v>1050</v>
      </c>
      <c r="V132" s="23">
        <f>ROUND(O132/H132*I132,0)</f>
        <v>3267</v>
      </c>
      <c r="W132" s="23">
        <f>SUM(Q132:V132)</f>
        <v>21280</v>
      </c>
      <c r="X132" s="23"/>
      <c r="Y132" s="23"/>
      <c r="Z132" s="23">
        <f>ROUND(W132*0.75%,0)</f>
        <v>160</v>
      </c>
      <c r="AA132" s="21">
        <f>ROUND(R132*12%,0)</f>
        <v>1456</v>
      </c>
      <c r="AB132" s="23">
        <f>SUM(X132:AA132)</f>
        <v>1616</v>
      </c>
      <c r="AC132" s="23">
        <f>W132-AB132</f>
        <v>19664</v>
      </c>
      <c r="AD132" s="21" t="s">
        <v>754</v>
      </c>
    </row>
    <row r="133" spans="1:30" s="24" customFormat="1" ht="35.1" customHeight="1">
      <c r="A133" s="21">
        <v>133</v>
      </c>
      <c r="B133" s="22" t="s">
        <v>471</v>
      </c>
      <c r="C133" s="22" t="s">
        <v>497</v>
      </c>
      <c r="D133" s="8" t="s">
        <v>669</v>
      </c>
      <c r="E133" s="9" t="s">
        <v>670</v>
      </c>
      <c r="F133" s="21"/>
      <c r="G133" s="21"/>
      <c r="H133" s="21">
        <v>30</v>
      </c>
      <c r="I133" s="21">
        <v>27</v>
      </c>
      <c r="J133" s="21">
        <v>1</v>
      </c>
      <c r="K133" s="21">
        <v>13000</v>
      </c>
      <c r="L133" s="21">
        <v>4050</v>
      </c>
      <c r="M133" s="23">
        <v>1125</v>
      </c>
      <c r="N133" s="21">
        <v>1125</v>
      </c>
      <c r="O133" s="21">
        <v>3500</v>
      </c>
      <c r="P133" s="23">
        <f>SUM(K133:O133)</f>
        <v>22800</v>
      </c>
      <c r="Q133" s="23">
        <f>P133/H133*J133</f>
        <v>760</v>
      </c>
      <c r="R133" s="23">
        <f>ROUND(K133/H133*I133,0)</f>
        <v>11700</v>
      </c>
      <c r="S133" s="23">
        <f>ROUND(L133/H133*I133,0)</f>
        <v>3645</v>
      </c>
      <c r="T133" s="23">
        <f>ROUND(M133/H133*I133,0)</f>
        <v>1013</v>
      </c>
      <c r="U133" s="23">
        <f>ROUND(N133/H133*I133,0)</f>
        <v>1013</v>
      </c>
      <c r="V133" s="23">
        <f>ROUND(O133/H133*I133,0)</f>
        <v>3150</v>
      </c>
      <c r="W133" s="23">
        <f>SUM(Q133:V133)</f>
        <v>21281</v>
      </c>
      <c r="X133" s="23"/>
      <c r="Y133" s="23"/>
      <c r="Z133" s="23">
        <f>ROUND(W133*0.75%,0)</f>
        <v>160</v>
      </c>
      <c r="AA133" s="21">
        <f>ROUND(R133*12%,0)</f>
        <v>1404</v>
      </c>
      <c r="AB133" s="23">
        <f>SUM(X133:AA133)</f>
        <v>1564</v>
      </c>
      <c r="AC133" s="23">
        <f>W133-AB133</f>
        <v>19717</v>
      </c>
      <c r="AD133" s="21" t="s">
        <v>754</v>
      </c>
    </row>
    <row r="134" spans="1:30" s="24" customFormat="1" ht="35.1" customHeight="1">
      <c r="A134" s="21">
        <v>134</v>
      </c>
      <c r="B134" s="22" t="s">
        <v>472</v>
      </c>
      <c r="C134" s="22" t="s">
        <v>498</v>
      </c>
      <c r="D134" s="8" t="s">
        <v>671</v>
      </c>
      <c r="E134" s="9" t="s">
        <v>620</v>
      </c>
      <c r="F134" s="21"/>
      <c r="G134" s="21"/>
      <c r="H134" s="21">
        <v>30</v>
      </c>
      <c r="I134" s="21">
        <v>25</v>
      </c>
      <c r="J134" s="21">
        <v>0</v>
      </c>
      <c r="K134" s="21">
        <v>13000</v>
      </c>
      <c r="L134" s="21">
        <v>4050</v>
      </c>
      <c r="M134" s="23">
        <v>1125</v>
      </c>
      <c r="N134" s="21">
        <v>1125</v>
      </c>
      <c r="O134" s="21">
        <v>3500</v>
      </c>
      <c r="P134" s="23">
        <f>SUM(K134:O134)</f>
        <v>22800</v>
      </c>
      <c r="Q134" s="23">
        <f>P134/H134*J134</f>
        <v>0</v>
      </c>
      <c r="R134" s="23">
        <f>ROUND(K134/H134*I134,0)</f>
        <v>10833</v>
      </c>
      <c r="S134" s="23">
        <f>ROUND(L134/H134*I134,0)</f>
        <v>3375</v>
      </c>
      <c r="T134" s="23">
        <f>ROUND(M134/H134*I134,0)</f>
        <v>938</v>
      </c>
      <c r="U134" s="23">
        <f>ROUND(N134/H134*I134,0)</f>
        <v>938</v>
      </c>
      <c r="V134" s="23">
        <f>ROUND(O134/H134*I134,0)</f>
        <v>2917</v>
      </c>
      <c r="W134" s="23">
        <f>SUM(Q134:V134)</f>
        <v>19001</v>
      </c>
      <c r="X134" s="23"/>
      <c r="Y134" s="23"/>
      <c r="Z134" s="23">
        <f>ROUND(W134*0.75%,0)</f>
        <v>143</v>
      </c>
      <c r="AA134" s="21">
        <f>ROUND(R134*12%,0)</f>
        <v>1300</v>
      </c>
      <c r="AB134" s="23">
        <f>SUM(X134:AA134)</f>
        <v>1443</v>
      </c>
      <c r="AC134" s="23">
        <f>W134-AB134</f>
        <v>17558</v>
      </c>
      <c r="AD134" s="21" t="s">
        <v>754</v>
      </c>
    </row>
    <row r="135" spans="1:30" s="24" customFormat="1" ht="35.1" customHeight="1">
      <c r="A135" s="21">
        <v>135</v>
      </c>
      <c r="B135" s="22" t="s">
        <v>473</v>
      </c>
      <c r="C135" s="22" t="s">
        <v>189</v>
      </c>
      <c r="D135" s="8" t="s">
        <v>672</v>
      </c>
      <c r="E135" s="9" t="s">
        <v>673</v>
      </c>
      <c r="F135" s="21"/>
      <c r="G135" s="21"/>
      <c r="H135" s="21">
        <v>30</v>
      </c>
      <c r="I135" s="21">
        <v>23</v>
      </c>
      <c r="J135" s="21">
        <v>1</v>
      </c>
      <c r="K135" s="21">
        <v>13000</v>
      </c>
      <c r="L135" s="21">
        <v>4050</v>
      </c>
      <c r="M135" s="23">
        <v>1125</v>
      </c>
      <c r="N135" s="21">
        <v>1125</v>
      </c>
      <c r="O135" s="21">
        <v>3500</v>
      </c>
      <c r="P135" s="23">
        <f>SUM(K135:O135)</f>
        <v>22800</v>
      </c>
      <c r="Q135" s="23">
        <f>P135/H135*J135</f>
        <v>760</v>
      </c>
      <c r="R135" s="23">
        <f>ROUND(K135/H135*I135,0)</f>
        <v>9967</v>
      </c>
      <c r="S135" s="23">
        <f>ROUND(L135/H135*I135,0)</f>
        <v>3105</v>
      </c>
      <c r="T135" s="23">
        <f>ROUND(M135/H135*I135,0)</f>
        <v>863</v>
      </c>
      <c r="U135" s="23">
        <f>ROUND(N135/H135*I135,0)</f>
        <v>863</v>
      </c>
      <c r="V135" s="23">
        <f>ROUND(O135/H135*I135,0)</f>
        <v>2683</v>
      </c>
      <c r="W135" s="23">
        <f>SUM(Q135:V135)</f>
        <v>18241</v>
      </c>
      <c r="X135" s="23"/>
      <c r="Y135" s="23"/>
      <c r="Z135" s="23">
        <f>ROUND(W135*0.75%,0)</f>
        <v>137</v>
      </c>
      <c r="AA135" s="21">
        <f>ROUND(R135*12%,0)</f>
        <v>1196</v>
      </c>
      <c r="AB135" s="23">
        <f>SUM(X135:AA135)</f>
        <v>1333</v>
      </c>
      <c r="AC135" s="23">
        <f>W135-AB135</f>
        <v>16908</v>
      </c>
      <c r="AD135" s="21" t="s">
        <v>733</v>
      </c>
    </row>
    <row r="136" spans="1:30" s="24" customFormat="1" ht="35.1" customHeight="1">
      <c r="A136" s="21">
        <v>136</v>
      </c>
      <c r="B136" s="22" t="s">
        <v>474</v>
      </c>
      <c r="C136" s="22" t="s">
        <v>161</v>
      </c>
      <c r="D136" s="8" t="s">
        <v>674</v>
      </c>
      <c r="E136" s="9" t="s">
        <v>675</v>
      </c>
      <c r="F136" s="21"/>
      <c r="G136" s="21"/>
      <c r="H136" s="21">
        <v>30</v>
      </c>
      <c r="I136" s="21">
        <v>28</v>
      </c>
      <c r="J136" s="21">
        <v>0</v>
      </c>
      <c r="K136" s="21">
        <v>13000</v>
      </c>
      <c r="L136" s="21">
        <v>4050</v>
      </c>
      <c r="M136" s="23">
        <v>1125</v>
      </c>
      <c r="N136" s="21">
        <v>1125</v>
      </c>
      <c r="O136" s="21">
        <v>3500</v>
      </c>
      <c r="P136" s="23">
        <f>SUM(K136:O136)</f>
        <v>22800</v>
      </c>
      <c r="Q136" s="23">
        <f>P136/H136*J136</f>
        <v>0</v>
      </c>
      <c r="R136" s="23">
        <f>ROUND(K136/H136*I136,0)</f>
        <v>12133</v>
      </c>
      <c r="S136" s="23">
        <f>ROUND(L136/H136*I136,0)</f>
        <v>3780</v>
      </c>
      <c r="T136" s="23">
        <f>ROUND(M136/H136*I136,0)</f>
        <v>1050</v>
      </c>
      <c r="U136" s="23">
        <f>ROUND(N136/H136*I136,0)</f>
        <v>1050</v>
      </c>
      <c r="V136" s="23">
        <f>ROUND(O136/H136*I136,0)</f>
        <v>3267</v>
      </c>
      <c r="W136" s="23">
        <f>SUM(Q136:V136)</f>
        <v>21280</v>
      </c>
      <c r="X136" s="23"/>
      <c r="Y136" s="23"/>
      <c r="Z136" s="23">
        <f>ROUND(W136*0.75%,0)</f>
        <v>160</v>
      </c>
      <c r="AA136" s="21">
        <f>ROUND(R136*12%,0)</f>
        <v>1456</v>
      </c>
      <c r="AB136" s="23">
        <f>SUM(X136:AA136)</f>
        <v>1616</v>
      </c>
      <c r="AC136" s="23">
        <f>W136-AB136</f>
        <v>19664</v>
      </c>
      <c r="AD136" s="21" t="s">
        <v>754</v>
      </c>
    </row>
    <row r="137" spans="1:30" s="24" customFormat="1" ht="35.1" customHeight="1">
      <c r="A137" s="21">
        <v>137</v>
      </c>
      <c r="B137" s="22" t="s">
        <v>475</v>
      </c>
      <c r="C137" s="22" t="s">
        <v>499</v>
      </c>
      <c r="D137" s="8" t="s">
        <v>676</v>
      </c>
      <c r="E137" s="9" t="s">
        <v>677</v>
      </c>
      <c r="F137" s="21"/>
      <c r="G137" s="21"/>
      <c r="H137" s="21">
        <v>30</v>
      </c>
      <c r="I137" s="21">
        <v>23</v>
      </c>
      <c r="J137" s="21">
        <v>0</v>
      </c>
      <c r="K137" s="21">
        <v>13000</v>
      </c>
      <c r="L137" s="21">
        <v>4050</v>
      </c>
      <c r="M137" s="23">
        <v>1125</v>
      </c>
      <c r="N137" s="21">
        <v>1125</v>
      </c>
      <c r="O137" s="21">
        <v>3500</v>
      </c>
      <c r="P137" s="23">
        <f>SUM(K137:O137)</f>
        <v>22800</v>
      </c>
      <c r="Q137" s="23">
        <f>P137/H137*J137</f>
        <v>0</v>
      </c>
      <c r="R137" s="23">
        <f>ROUND(K137/H137*I137,0)</f>
        <v>9967</v>
      </c>
      <c r="S137" s="23">
        <f>ROUND(L137/H137*I137,0)</f>
        <v>3105</v>
      </c>
      <c r="T137" s="23">
        <f>ROUND(M137/H137*I137,0)</f>
        <v>863</v>
      </c>
      <c r="U137" s="23">
        <f>ROUND(N137/H137*I137,0)</f>
        <v>863</v>
      </c>
      <c r="V137" s="23">
        <f>ROUND(O137/H137*I137,0)</f>
        <v>2683</v>
      </c>
      <c r="W137" s="23">
        <f>SUM(Q137:V137)</f>
        <v>17481</v>
      </c>
      <c r="X137" s="23"/>
      <c r="Y137" s="23">
        <v>800</v>
      </c>
      <c r="Z137" s="23">
        <f>ROUND(W137*0.75%,0)</f>
        <v>131</v>
      </c>
      <c r="AA137" s="21">
        <f>ROUND(R137*12%,0)</f>
        <v>1196</v>
      </c>
      <c r="AB137" s="23">
        <f>SUM(X137:AA137)</f>
        <v>2127</v>
      </c>
      <c r="AC137" s="23">
        <f>W137-AB137</f>
        <v>15354</v>
      </c>
      <c r="AD137" s="21" t="s">
        <v>754</v>
      </c>
    </row>
    <row r="138" spans="1:30" s="24" customFormat="1" ht="35.1" customHeight="1">
      <c r="A138" s="21">
        <v>138</v>
      </c>
      <c r="B138" s="22" t="s">
        <v>698</v>
      </c>
      <c r="C138" s="22" t="s">
        <v>355</v>
      </c>
      <c r="D138" s="25" t="s">
        <v>748</v>
      </c>
      <c r="E138" s="9" t="s">
        <v>749</v>
      </c>
      <c r="F138" s="21"/>
      <c r="G138" s="21"/>
      <c r="H138" s="21">
        <v>30</v>
      </c>
      <c r="I138" s="21">
        <v>5</v>
      </c>
      <c r="J138" s="21">
        <v>0</v>
      </c>
      <c r="K138" s="21">
        <v>13000</v>
      </c>
      <c r="L138" s="21">
        <v>4050</v>
      </c>
      <c r="M138" s="23">
        <v>1125</v>
      </c>
      <c r="N138" s="21">
        <v>1125</v>
      </c>
      <c r="O138" s="21">
        <v>3500</v>
      </c>
      <c r="P138" s="23">
        <f>SUM(K138:O138)</f>
        <v>22800</v>
      </c>
      <c r="Q138" s="23">
        <f>P138/H138*J138</f>
        <v>0</v>
      </c>
      <c r="R138" s="23">
        <f>ROUND(K138/H138*I138,0)</f>
        <v>2167</v>
      </c>
      <c r="S138" s="23">
        <f>ROUND(L138/H138*I138,0)</f>
        <v>675</v>
      </c>
      <c r="T138" s="23">
        <f>ROUND(M138/H138*I138,0)</f>
        <v>188</v>
      </c>
      <c r="U138" s="23">
        <f>ROUND(N138/H138*I138,0)</f>
        <v>188</v>
      </c>
      <c r="V138" s="23">
        <f>ROUND(O138/H138*I138,0)</f>
        <v>583</v>
      </c>
      <c r="W138" s="23">
        <f>SUM(Q138:V138)</f>
        <v>3801</v>
      </c>
      <c r="X138" s="23"/>
      <c r="Y138" s="23">
        <v>800</v>
      </c>
      <c r="Z138" s="23">
        <f>ROUND(W138*0.75%,0)</f>
        <v>29</v>
      </c>
      <c r="AA138" s="21">
        <f>ROUND(R138*12%,0)</f>
        <v>260</v>
      </c>
      <c r="AB138" s="23">
        <f>SUM(X138:AA138)</f>
        <v>1089</v>
      </c>
      <c r="AC138" s="23">
        <f>W138-AB138</f>
        <v>2712</v>
      </c>
      <c r="AD138" s="21" t="s">
        <v>754</v>
      </c>
    </row>
    <row r="139" spans="1:30" s="24" customFormat="1" ht="35.1" customHeight="1">
      <c r="A139" s="21">
        <v>139</v>
      </c>
      <c r="B139" s="22" t="s">
        <v>699</v>
      </c>
      <c r="C139" s="22" t="s">
        <v>700</v>
      </c>
      <c r="D139" s="8">
        <v>32788077208</v>
      </c>
      <c r="E139" s="9" t="s">
        <v>537</v>
      </c>
      <c r="F139" s="21"/>
      <c r="G139" s="21"/>
      <c r="H139" s="21">
        <v>30</v>
      </c>
      <c r="I139" s="21">
        <v>16</v>
      </c>
      <c r="J139" s="21">
        <v>0</v>
      </c>
      <c r="K139" s="21">
        <v>13000</v>
      </c>
      <c r="L139" s="21">
        <v>4050</v>
      </c>
      <c r="M139" s="23">
        <v>1125</v>
      </c>
      <c r="N139" s="21">
        <v>1125</v>
      </c>
      <c r="O139" s="21">
        <v>3500</v>
      </c>
      <c r="P139" s="23">
        <f>SUM(K139:O139)</f>
        <v>22800</v>
      </c>
      <c r="Q139" s="23">
        <f>P139/H139*J139</f>
        <v>0</v>
      </c>
      <c r="R139" s="23">
        <f>ROUND(K139/H139*I139,0)</f>
        <v>6933</v>
      </c>
      <c r="S139" s="23">
        <f>ROUND(L139/H139*I139,0)</f>
        <v>2160</v>
      </c>
      <c r="T139" s="23">
        <f>ROUND(M139/H139*I139,0)</f>
        <v>600</v>
      </c>
      <c r="U139" s="23">
        <f>ROUND(N139/H139*I139,0)</f>
        <v>600</v>
      </c>
      <c r="V139" s="23">
        <f>ROUND(O139/H139*I139,0)</f>
        <v>1867</v>
      </c>
      <c r="W139" s="23">
        <f>SUM(Q139:V139)</f>
        <v>12160</v>
      </c>
      <c r="X139" s="23"/>
      <c r="Y139" s="23">
        <v>800</v>
      </c>
      <c r="Z139" s="23">
        <f>ROUND(W139*0.75%,0)</f>
        <v>91</v>
      </c>
      <c r="AA139" s="21">
        <f>ROUND(R139*12%,0)</f>
        <v>832</v>
      </c>
      <c r="AB139" s="23">
        <f>SUM(X139:AA139)</f>
        <v>1723</v>
      </c>
      <c r="AC139" s="23">
        <f>W139-AB139</f>
        <v>10437</v>
      </c>
      <c r="AD139" s="21" t="s">
        <v>754</v>
      </c>
    </row>
    <row r="140" spans="1:30" s="24" customFormat="1" ht="35.1" customHeight="1">
      <c r="A140" s="21">
        <v>140</v>
      </c>
      <c r="B140" s="22" t="s">
        <v>701</v>
      </c>
      <c r="C140" s="22" t="s">
        <v>702</v>
      </c>
      <c r="D140" s="8">
        <v>50256989022</v>
      </c>
      <c r="E140" s="9" t="s">
        <v>746</v>
      </c>
      <c r="F140" s="21"/>
      <c r="G140" s="21"/>
      <c r="H140" s="21">
        <v>30</v>
      </c>
      <c r="I140" s="21">
        <v>13</v>
      </c>
      <c r="J140" s="21">
        <v>2</v>
      </c>
      <c r="K140" s="21">
        <v>13000</v>
      </c>
      <c r="L140" s="21">
        <v>4050</v>
      </c>
      <c r="M140" s="23">
        <v>1125</v>
      </c>
      <c r="N140" s="21">
        <v>1125</v>
      </c>
      <c r="O140" s="21">
        <v>3500</v>
      </c>
      <c r="P140" s="23">
        <f>SUM(K140:O140)</f>
        <v>22800</v>
      </c>
      <c r="Q140" s="23">
        <f>P140/H140*J140</f>
        <v>1520</v>
      </c>
      <c r="R140" s="23">
        <f>ROUND(K140/H140*I140,0)</f>
        <v>5633</v>
      </c>
      <c r="S140" s="23">
        <f>ROUND(L140/H140*I140,0)</f>
        <v>1755</v>
      </c>
      <c r="T140" s="23">
        <f>ROUND(M140/H140*I140,0)</f>
        <v>488</v>
      </c>
      <c r="U140" s="23">
        <f>ROUND(N140/H140*I140,0)</f>
        <v>488</v>
      </c>
      <c r="V140" s="23">
        <f>ROUND(O140/H140*I140,0)</f>
        <v>1517</v>
      </c>
      <c r="W140" s="23">
        <f>SUM(Q140:V140)</f>
        <v>11401</v>
      </c>
      <c r="X140" s="23"/>
      <c r="Y140" s="23">
        <v>800</v>
      </c>
      <c r="Z140" s="23">
        <f>ROUND(W140*0.75%,0)</f>
        <v>86</v>
      </c>
      <c r="AA140" s="21">
        <f>ROUND(R140*12%,0)</f>
        <v>676</v>
      </c>
      <c r="AB140" s="23">
        <f>SUM(X140:AA140)</f>
        <v>1562</v>
      </c>
      <c r="AC140" s="23">
        <f>W140-AB140</f>
        <v>9839</v>
      </c>
      <c r="AD140" s="21" t="s">
        <v>754</v>
      </c>
    </row>
    <row r="141" spans="1:30" s="24" customFormat="1" ht="35.1" customHeight="1">
      <c r="A141" s="21">
        <v>141</v>
      </c>
      <c r="B141" s="22" t="s">
        <v>703</v>
      </c>
      <c r="C141" s="22" t="s">
        <v>442</v>
      </c>
      <c r="D141" s="8">
        <v>13783211055204</v>
      </c>
      <c r="E141" s="9" t="s">
        <v>745</v>
      </c>
      <c r="F141" s="21"/>
      <c r="G141" s="21"/>
      <c r="H141" s="21">
        <v>30</v>
      </c>
      <c r="I141" s="21">
        <v>12</v>
      </c>
      <c r="J141" s="21">
        <v>0</v>
      </c>
      <c r="K141" s="21">
        <v>13000</v>
      </c>
      <c r="L141" s="21">
        <v>4050</v>
      </c>
      <c r="M141" s="23">
        <v>1125</v>
      </c>
      <c r="N141" s="21">
        <v>1125</v>
      </c>
      <c r="O141" s="21">
        <v>3500</v>
      </c>
      <c r="P141" s="23">
        <f>SUM(K141:O141)</f>
        <v>22800</v>
      </c>
      <c r="Q141" s="23">
        <f>P141/H141*J141</f>
        <v>0</v>
      </c>
      <c r="R141" s="23">
        <f>ROUND(K141/H141*I141,0)</f>
        <v>5200</v>
      </c>
      <c r="S141" s="23">
        <f>ROUND(L141/H141*I141,0)</f>
        <v>1620</v>
      </c>
      <c r="T141" s="23">
        <f>ROUND(M141/H141*I141,0)</f>
        <v>450</v>
      </c>
      <c r="U141" s="23">
        <f>ROUND(N141/H141*I141,0)</f>
        <v>450</v>
      </c>
      <c r="V141" s="23">
        <f>ROUND(O141/H141*I141,0)</f>
        <v>1400</v>
      </c>
      <c r="W141" s="23">
        <f>SUM(Q141:V141)</f>
        <v>9120</v>
      </c>
      <c r="X141" s="23"/>
      <c r="Y141" s="23">
        <v>800</v>
      </c>
      <c r="Z141" s="23">
        <f>ROUND(W141*0.75%,0)</f>
        <v>68</v>
      </c>
      <c r="AA141" s="21">
        <f>ROUND(R141*12%,0)</f>
        <v>624</v>
      </c>
      <c r="AB141" s="23">
        <f>SUM(X141:AA141)</f>
        <v>1492</v>
      </c>
      <c r="AC141" s="23">
        <f>W141-AB141</f>
        <v>7628</v>
      </c>
      <c r="AD141" s="21" t="s">
        <v>754</v>
      </c>
    </row>
    <row r="142" spans="1:30" s="24" customFormat="1" ht="35.1" customHeight="1">
      <c r="A142" s="21">
        <v>142</v>
      </c>
      <c r="B142" s="22" t="s">
        <v>704</v>
      </c>
      <c r="C142" s="22" t="s">
        <v>378</v>
      </c>
      <c r="D142" s="8" t="s">
        <v>753</v>
      </c>
      <c r="E142" s="9" t="s">
        <v>747</v>
      </c>
      <c r="F142" s="21"/>
      <c r="G142" s="21"/>
      <c r="H142" s="21">
        <v>30</v>
      </c>
      <c r="I142" s="21">
        <v>14</v>
      </c>
      <c r="J142" s="21">
        <v>0</v>
      </c>
      <c r="K142" s="21">
        <v>13000</v>
      </c>
      <c r="L142" s="21">
        <v>4050</v>
      </c>
      <c r="M142" s="23">
        <v>1125</v>
      </c>
      <c r="N142" s="21">
        <v>1125</v>
      </c>
      <c r="O142" s="21">
        <v>3500</v>
      </c>
      <c r="P142" s="23">
        <f>SUM(K142:O142)</f>
        <v>22800</v>
      </c>
      <c r="Q142" s="23">
        <f>P142/H142*J142</f>
        <v>0</v>
      </c>
      <c r="R142" s="23">
        <f>ROUND(K142/H142*I142,0)</f>
        <v>6067</v>
      </c>
      <c r="S142" s="23">
        <f>ROUND(L142/H142*I142,0)</f>
        <v>1890</v>
      </c>
      <c r="T142" s="23">
        <f>ROUND(M142/H142*I142,0)</f>
        <v>525</v>
      </c>
      <c r="U142" s="23">
        <f>ROUND(N142/H142*I142,0)</f>
        <v>525</v>
      </c>
      <c r="V142" s="23">
        <f>ROUND(O142/H142*I142,0)</f>
        <v>1633</v>
      </c>
      <c r="W142" s="23">
        <f>SUM(Q142:V142)</f>
        <v>10640</v>
      </c>
      <c r="X142" s="23"/>
      <c r="Y142" s="23">
        <v>800</v>
      </c>
      <c r="Z142" s="23">
        <f>ROUND(W142*0.75%,0)</f>
        <v>80</v>
      </c>
      <c r="AA142" s="21">
        <f>ROUND(R142*12%,0)</f>
        <v>728</v>
      </c>
      <c r="AB142" s="23">
        <f>SUM(X142:AA142)</f>
        <v>1608</v>
      </c>
      <c r="AC142" s="23">
        <f>W142-AB142</f>
        <v>9032</v>
      </c>
      <c r="AD142" s="21" t="s">
        <v>754</v>
      </c>
    </row>
    <row r="143" spans="1:30" s="24" customFormat="1" ht="35.1" customHeight="1">
      <c r="A143" s="21">
        <v>143</v>
      </c>
      <c r="B143" s="22" t="s">
        <v>705</v>
      </c>
      <c r="C143" s="22" t="s">
        <v>710</v>
      </c>
      <c r="D143" s="8">
        <v>39449455508</v>
      </c>
      <c r="E143" s="9" t="s">
        <v>744</v>
      </c>
      <c r="F143" s="21"/>
      <c r="G143" s="21"/>
      <c r="H143" s="21">
        <v>30</v>
      </c>
      <c r="I143" s="21">
        <v>5</v>
      </c>
      <c r="J143" s="21">
        <v>0</v>
      </c>
      <c r="K143" s="21">
        <v>13000</v>
      </c>
      <c r="L143" s="21">
        <v>4050</v>
      </c>
      <c r="M143" s="23">
        <v>1125</v>
      </c>
      <c r="N143" s="21">
        <v>1125</v>
      </c>
      <c r="O143" s="21">
        <v>3500</v>
      </c>
      <c r="P143" s="23">
        <f>SUM(K143:O143)</f>
        <v>22800</v>
      </c>
      <c r="Q143" s="23">
        <f>P143/H143*J143</f>
        <v>0</v>
      </c>
      <c r="R143" s="23">
        <f>ROUND(K143/H143*I143,0)</f>
        <v>2167</v>
      </c>
      <c r="S143" s="23">
        <f>ROUND(L143/H143*I143,0)</f>
        <v>675</v>
      </c>
      <c r="T143" s="23">
        <f>ROUND(M143/H143*I143,0)</f>
        <v>188</v>
      </c>
      <c r="U143" s="23">
        <f>ROUND(N143/H143*I143,0)</f>
        <v>188</v>
      </c>
      <c r="V143" s="23">
        <f>ROUND(O143/H143*I143,0)</f>
        <v>583</v>
      </c>
      <c r="W143" s="23">
        <f>SUM(Q143:V143)</f>
        <v>3801</v>
      </c>
      <c r="X143" s="23"/>
      <c r="Y143" s="23">
        <v>800</v>
      </c>
      <c r="Z143" s="23">
        <f>ROUND(W143*0.75%,0)</f>
        <v>29</v>
      </c>
      <c r="AA143" s="21">
        <f>ROUND(R143*12%,0)</f>
        <v>260</v>
      </c>
      <c r="AB143" s="23">
        <f>SUM(X143:AA143)</f>
        <v>1089</v>
      </c>
      <c r="AC143" s="23">
        <f>W143-AB143</f>
        <v>2712</v>
      </c>
      <c r="AD143" s="21" t="s">
        <v>754</v>
      </c>
    </row>
    <row r="144" spans="1:30" s="24" customFormat="1" ht="35.1" customHeight="1">
      <c r="A144" s="21">
        <v>144</v>
      </c>
      <c r="B144" s="22" t="s">
        <v>706</v>
      </c>
      <c r="C144" s="22" t="s">
        <v>711</v>
      </c>
      <c r="D144" s="8">
        <v>746710110005267</v>
      </c>
      <c r="E144" s="9" t="s">
        <v>736</v>
      </c>
      <c r="F144" s="21"/>
      <c r="G144" s="21"/>
      <c r="H144" s="21">
        <v>30</v>
      </c>
      <c r="I144" s="21">
        <v>11</v>
      </c>
      <c r="J144" s="21">
        <v>0</v>
      </c>
      <c r="K144" s="21">
        <v>13000</v>
      </c>
      <c r="L144" s="21">
        <v>4050</v>
      </c>
      <c r="M144" s="23">
        <v>1125</v>
      </c>
      <c r="N144" s="21">
        <v>1125</v>
      </c>
      <c r="O144" s="21">
        <v>3500</v>
      </c>
      <c r="P144" s="23">
        <f>SUM(K144:O144)</f>
        <v>22800</v>
      </c>
      <c r="Q144" s="23">
        <f>P144/H144*J144</f>
        <v>0</v>
      </c>
      <c r="R144" s="23">
        <f>ROUND(K144/H144*I144,0)</f>
        <v>4767</v>
      </c>
      <c r="S144" s="23">
        <f>ROUND(L144/H144*I144,0)</f>
        <v>1485</v>
      </c>
      <c r="T144" s="23">
        <f>ROUND(M144/H144*I144,0)</f>
        <v>413</v>
      </c>
      <c r="U144" s="23">
        <f>ROUND(N144/H144*I144,0)</f>
        <v>413</v>
      </c>
      <c r="V144" s="23">
        <f>ROUND(O144/H144*I144,0)</f>
        <v>1283</v>
      </c>
      <c r="W144" s="23">
        <f>SUM(Q144:V144)</f>
        <v>8361</v>
      </c>
      <c r="X144" s="23"/>
      <c r="Y144" s="23">
        <v>800</v>
      </c>
      <c r="Z144" s="23">
        <f>ROUND(W144*0.75%,0)</f>
        <v>63</v>
      </c>
      <c r="AA144" s="21">
        <f>ROUND(R144*12%,0)</f>
        <v>572</v>
      </c>
      <c r="AB144" s="23">
        <f>SUM(X144:AA144)</f>
        <v>1435</v>
      </c>
      <c r="AC144" s="23">
        <f>W144-AB144</f>
        <v>6926</v>
      </c>
      <c r="AD144" s="21" t="s">
        <v>754</v>
      </c>
    </row>
    <row r="145" spans="1:30" s="24" customFormat="1" ht="35.1" customHeight="1">
      <c r="A145" s="21">
        <v>145</v>
      </c>
      <c r="B145" s="22" t="s">
        <v>707</v>
      </c>
      <c r="C145" s="22" t="s">
        <v>712</v>
      </c>
      <c r="D145" s="8"/>
      <c r="E145" s="9"/>
      <c r="F145" s="21"/>
      <c r="G145" s="21"/>
      <c r="H145" s="21">
        <v>30</v>
      </c>
      <c r="I145" s="21">
        <v>7</v>
      </c>
      <c r="J145" s="21">
        <v>0</v>
      </c>
      <c r="K145" s="21">
        <v>13000</v>
      </c>
      <c r="L145" s="21">
        <v>4050</v>
      </c>
      <c r="M145" s="23">
        <v>1125</v>
      </c>
      <c r="N145" s="21">
        <v>1125</v>
      </c>
      <c r="O145" s="21">
        <v>3500</v>
      </c>
      <c r="P145" s="23">
        <f>SUM(K145:O145)</f>
        <v>22800</v>
      </c>
      <c r="Q145" s="23">
        <f>P145/H145*J145</f>
        <v>0</v>
      </c>
      <c r="R145" s="23">
        <f>ROUND(K145/H145*I145,0)</f>
        <v>3033</v>
      </c>
      <c r="S145" s="23">
        <f>ROUND(L145/H145*I145,0)</f>
        <v>945</v>
      </c>
      <c r="T145" s="23">
        <f>ROUND(M145/H145*I145,0)</f>
        <v>263</v>
      </c>
      <c r="U145" s="23">
        <f>ROUND(N145/H145*I145,0)</f>
        <v>263</v>
      </c>
      <c r="V145" s="23">
        <f>ROUND(O145/H145*I145,0)</f>
        <v>817</v>
      </c>
      <c r="W145" s="23">
        <f>SUM(Q145:V145)</f>
        <v>5321</v>
      </c>
      <c r="X145" s="23"/>
      <c r="Y145" s="23">
        <v>800</v>
      </c>
      <c r="Z145" s="23">
        <f>ROUND(W145*0.75%,0)</f>
        <v>40</v>
      </c>
      <c r="AA145" s="21">
        <f>ROUND(R145*12%,0)</f>
        <v>364</v>
      </c>
      <c r="AB145" s="23">
        <f>SUM(X145:AA145)</f>
        <v>1204</v>
      </c>
      <c r="AC145" s="23">
        <f>W145-AB145</f>
        <v>4117</v>
      </c>
      <c r="AD145" s="21" t="s">
        <v>755</v>
      </c>
    </row>
    <row r="146" spans="1:30" s="24" customFormat="1" ht="35.1" customHeight="1">
      <c r="A146" s="21">
        <v>146</v>
      </c>
      <c r="B146" s="22" t="s">
        <v>708</v>
      </c>
      <c r="C146" s="22" t="s">
        <v>713</v>
      </c>
      <c r="D146" s="25" t="s">
        <v>739</v>
      </c>
      <c r="E146" s="26" t="s">
        <v>740</v>
      </c>
      <c r="F146" s="21"/>
      <c r="G146" s="21"/>
      <c r="H146" s="21">
        <v>30</v>
      </c>
      <c r="I146" s="21">
        <v>7</v>
      </c>
      <c r="J146" s="21">
        <v>0</v>
      </c>
      <c r="K146" s="21">
        <v>13000</v>
      </c>
      <c r="L146" s="21">
        <v>4050</v>
      </c>
      <c r="M146" s="23">
        <v>1125</v>
      </c>
      <c r="N146" s="21">
        <v>1125</v>
      </c>
      <c r="O146" s="21">
        <v>3500</v>
      </c>
      <c r="P146" s="23">
        <f>SUM(K146:O146)</f>
        <v>22800</v>
      </c>
      <c r="Q146" s="23">
        <f>P146/H146*J146</f>
        <v>0</v>
      </c>
      <c r="R146" s="23">
        <f>ROUND(K146/H146*I146,0)</f>
        <v>3033</v>
      </c>
      <c r="S146" s="23">
        <f>ROUND(L146/H146*I146,0)</f>
        <v>945</v>
      </c>
      <c r="T146" s="23">
        <f>ROUND(M146/H146*I146,0)</f>
        <v>263</v>
      </c>
      <c r="U146" s="23">
        <f>ROUND(N146/H146*I146,0)</f>
        <v>263</v>
      </c>
      <c r="V146" s="23">
        <f>ROUND(O146/H146*I146,0)</f>
        <v>817</v>
      </c>
      <c r="W146" s="23">
        <f>SUM(Q146:V146)</f>
        <v>5321</v>
      </c>
      <c r="X146" s="23"/>
      <c r="Y146" s="23"/>
      <c r="Z146" s="23">
        <f>ROUND(W146*0.75%,0)</f>
        <v>40</v>
      </c>
      <c r="AA146" s="21">
        <f>ROUND(R146*12%,0)</f>
        <v>364</v>
      </c>
      <c r="AB146" s="23">
        <f>SUM(X146:AA146)</f>
        <v>404</v>
      </c>
      <c r="AC146" s="23">
        <f>W146-AB146</f>
        <v>4917</v>
      </c>
      <c r="AD146" s="21" t="s">
        <v>754</v>
      </c>
    </row>
    <row r="147" spans="1:30" s="24" customFormat="1" ht="35.1" customHeight="1">
      <c r="A147" s="21">
        <v>147</v>
      </c>
      <c r="B147" s="22" t="s">
        <v>709</v>
      </c>
      <c r="C147" s="22" t="s">
        <v>714</v>
      </c>
      <c r="D147" s="8">
        <v>36410058266</v>
      </c>
      <c r="E147" s="9" t="s">
        <v>743</v>
      </c>
      <c r="F147" s="21"/>
      <c r="G147" s="21"/>
      <c r="H147" s="21">
        <v>30</v>
      </c>
      <c r="I147" s="21">
        <v>2</v>
      </c>
      <c r="J147" s="21">
        <v>0</v>
      </c>
      <c r="K147" s="21">
        <v>13000</v>
      </c>
      <c r="L147" s="21">
        <v>4050</v>
      </c>
      <c r="M147" s="23">
        <v>1125</v>
      </c>
      <c r="N147" s="21">
        <v>1125</v>
      </c>
      <c r="O147" s="21">
        <v>3500</v>
      </c>
      <c r="P147" s="23">
        <f>SUM(K147:O147)</f>
        <v>22800</v>
      </c>
      <c r="Q147" s="23">
        <f>P147/H147*J147</f>
        <v>0</v>
      </c>
      <c r="R147" s="23">
        <f>ROUND(K147/H147*I147,0)</f>
        <v>867</v>
      </c>
      <c r="S147" s="23">
        <f>ROUND(L147/H147*I147,0)</f>
        <v>270</v>
      </c>
      <c r="T147" s="23">
        <f>ROUND(M147/H147*I147,0)</f>
        <v>75</v>
      </c>
      <c r="U147" s="23">
        <f>ROUND(N147/H147*I147,0)</f>
        <v>75</v>
      </c>
      <c r="V147" s="23">
        <f>ROUND(O147/H147*I147,0)</f>
        <v>233</v>
      </c>
      <c r="W147" s="23">
        <f>SUM(Q147:V147)</f>
        <v>1520</v>
      </c>
      <c r="X147" s="23"/>
      <c r="Y147" s="23">
        <v>800</v>
      </c>
      <c r="Z147" s="23">
        <f>ROUND(W147*0.75%,0)</f>
        <v>11</v>
      </c>
      <c r="AA147" s="21">
        <f>ROUND(R147*12%,0)</f>
        <v>104</v>
      </c>
      <c r="AB147" s="23">
        <f>SUM(X147:AA147)</f>
        <v>915</v>
      </c>
      <c r="AC147" s="23">
        <f>W147-AB147</f>
        <v>605</v>
      </c>
      <c r="AD147" s="21" t="s">
        <v>754</v>
      </c>
    </row>
    <row r="148" spans="1:30" s="24" customFormat="1" ht="35.1" customHeight="1">
      <c r="A148" s="21"/>
      <c r="B148" s="22" t="s">
        <v>696</v>
      </c>
      <c r="C148" s="22" t="s">
        <v>697</v>
      </c>
      <c r="D148" s="10">
        <v>3700413863</v>
      </c>
      <c r="E148" s="9" t="s">
        <v>735</v>
      </c>
      <c r="F148" s="21"/>
      <c r="G148" s="21"/>
      <c r="H148" s="21">
        <v>30</v>
      </c>
      <c r="I148" s="21">
        <v>4</v>
      </c>
      <c r="J148" s="21">
        <v>1</v>
      </c>
      <c r="K148" s="21">
        <v>13000</v>
      </c>
      <c r="L148" s="21">
        <v>4050</v>
      </c>
      <c r="M148" s="23">
        <v>1125</v>
      </c>
      <c r="N148" s="21">
        <v>1125</v>
      </c>
      <c r="O148" s="21">
        <v>3500</v>
      </c>
      <c r="P148" s="23">
        <f>SUM(K148:O148)</f>
        <v>22800</v>
      </c>
      <c r="Q148" s="23">
        <f>P148/H148*J148</f>
        <v>760</v>
      </c>
      <c r="R148" s="23">
        <f>ROUND(K148/H148*I148,0)</f>
        <v>1733</v>
      </c>
      <c r="S148" s="23">
        <f>ROUND(L148/H148*I148,0)</f>
        <v>540</v>
      </c>
      <c r="T148" s="23">
        <f>ROUND(M148/H148*I148,0)</f>
        <v>150</v>
      </c>
      <c r="U148" s="23">
        <f>ROUND(N148/H148*I148,0)</f>
        <v>150</v>
      </c>
      <c r="V148" s="23">
        <f>ROUND(O148/H148*I148,0)</f>
        <v>467</v>
      </c>
      <c r="W148" s="23">
        <f>SUM(Q148:V148)</f>
        <v>3800</v>
      </c>
      <c r="X148" s="23"/>
      <c r="Y148" s="23">
        <v>800</v>
      </c>
      <c r="Z148" s="23">
        <f>ROUND(W148*0.75%,0)</f>
        <v>29</v>
      </c>
      <c r="AA148" s="21">
        <f>ROUND(R148*12%,0)</f>
        <v>208</v>
      </c>
      <c r="AB148" s="23">
        <f>SUM(X148:AA148)</f>
        <v>1037</v>
      </c>
      <c r="AC148" s="23">
        <f>W148-AB148</f>
        <v>2763</v>
      </c>
      <c r="AD148" s="21" t="s">
        <v>754</v>
      </c>
    </row>
    <row r="149" spans="1:30" ht="37.5" customHeight="1">
      <c r="H149" s="27">
        <f>SUM(H5:H148)</f>
        <v>4320</v>
      </c>
      <c r="I149" s="27">
        <f>SUM(I5:I148)</f>
        <v>3118</v>
      </c>
      <c r="J149" s="27">
        <f>SUM(J5:J148)</f>
        <v>87</v>
      </c>
      <c r="K149" s="27">
        <f>SUM(K5:K148)</f>
        <v>1872000</v>
      </c>
      <c r="L149" s="27">
        <f>SUM(L5:L148)</f>
        <v>583200</v>
      </c>
      <c r="M149" s="27">
        <f>SUM(M5:M148)</f>
        <v>162000</v>
      </c>
      <c r="N149" s="27">
        <f>SUM(N5:N148)</f>
        <v>162000</v>
      </c>
      <c r="O149" s="27">
        <f>SUM(O5:O148)</f>
        <v>504000</v>
      </c>
      <c r="P149" s="27">
        <f>SUM(P5:P148)</f>
        <v>3283200</v>
      </c>
      <c r="Q149" s="27">
        <f>SUM(Q5:Q148)</f>
        <v>66120</v>
      </c>
      <c r="R149" s="27">
        <f>SUM(R5:R148)</f>
        <v>1351128</v>
      </c>
      <c r="S149" s="27">
        <f>SUM(S5:S148)</f>
        <v>420930</v>
      </c>
      <c r="T149" s="27">
        <f>SUM(T5:T148)</f>
        <v>116960</v>
      </c>
      <c r="U149" s="27">
        <f>SUM(U5:U148)</f>
        <v>116960</v>
      </c>
      <c r="V149" s="27">
        <f>SUM(V5:V148)</f>
        <v>363772</v>
      </c>
      <c r="W149" s="27">
        <f>SUM(W5:W148)</f>
        <v>2435870</v>
      </c>
      <c r="X149" s="27">
        <f>SUM(X5:X148)</f>
        <v>0</v>
      </c>
      <c r="Y149" s="27">
        <f>SUM(Y5:Y148)</f>
        <v>10400</v>
      </c>
      <c r="Z149" s="27">
        <f>SUM(Z5:Z148)</f>
        <v>18278</v>
      </c>
      <c r="AA149" s="27">
        <f>SUM(AA5:AA148)</f>
        <v>162136</v>
      </c>
      <c r="AB149" s="27">
        <f>SUM(AB5:AB148)</f>
        <v>190814</v>
      </c>
      <c r="AC149" s="27">
        <f>SUM(AC5:AC148)</f>
        <v>2245056</v>
      </c>
    </row>
  </sheetData>
  <mergeCells count="7">
    <mergeCell ref="A2:E2"/>
    <mergeCell ref="A3:E3"/>
    <mergeCell ref="H1:K3"/>
    <mergeCell ref="L1:N3"/>
    <mergeCell ref="O1:AD1"/>
    <mergeCell ref="O2:AD2"/>
    <mergeCell ref="O3:AD3"/>
  </mergeCells>
  <conditionalFormatting sqref="D149:D1048576 D1 D4:D138">
    <cfRule type="duplicateValues" dxfId="23" priority="18"/>
  </conditionalFormatting>
  <conditionalFormatting sqref="B4">
    <cfRule type="duplicateValues" dxfId="22" priority="34"/>
  </conditionalFormatting>
  <conditionalFormatting sqref="D134">
    <cfRule type="duplicateValues" dxfId="21" priority="17"/>
  </conditionalFormatting>
  <conditionalFormatting sqref="D135">
    <cfRule type="duplicateValues" dxfId="20" priority="16"/>
  </conditionalFormatting>
  <conditionalFormatting sqref="D67">
    <cfRule type="containsBlanks" dxfId="19" priority="8">
      <formula>LEN(TRIM(D67))=0</formula>
    </cfRule>
  </conditionalFormatting>
  <conditionalFormatting sqref="D67">
    <cfRule type="duplicateValues" dxfId="18" priority="7"/>
  </conditionalFormatting>
  <conditionalFormatting sqref="D67">
    <cfRule type="duplicateValues" dxfId="17" priority="6"/>
  </conditionalFormatting>
  <conditionalFormatting sqref="D67">
    <cfRule type="duplicateValues" dxfId="16" priority="5"/>
  </conditionalFormatting>
  <conditionalFormatting sqref="D67">
    <cfRule type="duplicateValues" dxfId="15" priority="3"/>
    <cfRule type="duplicateValues" dxfId="14" priority="4"/>
  </conditionalFormatting>
  <conditionalFormatting sqref="D136:D138">
    <cfRule type="duplicateValues" dxfId="13" priority="50"/>
  </conditionalFormatting>
  <conditionalFormatting sqref="D139:D148">
    <cfRule type="duplicateValues" dxfId="12" priority="1"/>
  </conditionalFormatting>
  <conditionalFormatting sqref="D139:D148">
    <cfRule type="duplicateValues" dxfId="11" priority="2"/>
  </conditionalFormatting>
  <hyperlinks>
    <hyperlink ref="Z4" r:id="rId1"/>
    <hyperlink ref="AA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"/>
  <sheetViews>
    <sheetView tabSelected="1" zoomScale="110" zoomScaleNormal="11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G17" sqref="G17"/>
    </sheetView>
  </sheetViews>
  <sheetFormatPr defaultRowHeight="15.75"/>
  <cols>
    <col min="2" max="2" width="6.5" bestFit="1" customWidth="1"/>
    <col min="3" max="3" width="10.25" bestFit="1" customWidth="1"/>
    <col min="4" max="5" width="18.375" customWidth="1"/>
    <col min="6" max="6" width="16.5" bestFit="1" customWidth="1"/>
    <col min="7" max="7" width="14" bestFit="1" customWidth="1"/>
    <col min="8" max="8" width="9" customWidth="1"/>
    <col min="9" max="9" width="10.25" customWidth="1"/>
    <col min="10" max="10" width="10" customWidth="1"/>
    <col min="11" max="24" width="9" customWidth="1"/>
    <col min="26" max="26" width="17.75" customWidth="1"/>
  </cols>
  <sheetData>
    <row r="1" spans="1:26" ht="19.5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30.75" customHeight="1">
      <c r="A2" s="65" t="s">
        <v>459</v>
      </c>
      <c r="B2" s="65"/>
      <c r="C2" s="65"/>
      <c r="D2" s="65"/>
      <c r="E2" s="65"/>
      <c r="F2" s="65"/>
      <c r="G2" s="65"/>
      <c r="H2" s="65"/>
      <c r="I2" s="65"/>
      <c r="J2" s="68" t="s">
        <v>41</v>
      </c>
      <c r="K2" s="69"/>
      <c r="L2" s="69"/>
      <c r="M2" s="69"/>
      <c r="N2" s="70"/>
      <c r="O2" s="66" t="s">
        <v>688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67" t="s">
        <v>22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33.75">
      <c r="A4" s="1" t="s">
        <v>25</v>
      </c>
      <c r="B4" s="1" t="s">
        <v>42</v>
      </c>
      <c r="C4" s="1" t="s">
        <v>43</v>
      </c>
      <c r="D4" s="1" t="s">
        <v>26</v>
      </c>
      <c r="E4" s="1" t="s">
        <v>44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7</v>
      </c>
      <c r="L4" s="1" t="s">
        <v>452</v>
      </c>
      <c r="M4" s="1" t="s">
        <v>453</v>
      </c>
      <c r="N4" s="1" t="s">
        <v>454</v>
      </c>
      <c r="O4" s="1" t="s">
        <v>32</v>
      </c>
      <c r="P4" s="1" t="s">
        <v>33</v>
      </c>
      <c r="Q4" s="1" t="s">
        <v>34</v>
      </c>
      <c r="R4" s="1" t="s">
        <v>455</v>
      </c>
      <c r="S4" s="1" t="s">
        <v>456</v>
      </c>
      <c r="T4" s="1" t="s">
        <v>457</v>
      </c>
      <c r="U4" s="1" t="s">
        <v>45</v>
      </c>
      <c r="V4" s="1" t="s">
        <v>37</v>
      </c>
      <c r="W4" s="1" t="s">
        <v>46</v>
      </c>
      <c r="X4" s="1" t="s">
        <v>38</v>
      </c>
      <c r="Y4" s="1" t="s">
        <v>39</v>
      </c>
      <c r="Z4" s="1" t="s">
        <v>40</v>
      </c>
    </row>
    <row r="5" spans="1:26">
      <c r="A5" s="3">
        <v>1</v>
      </c>
      <c r="B5" s="3" t="s">
        <v>47</v>
      </c>
      <c r="C5" s="3" t="s">
        <v>48</v>
      </c>
      <c r="D5" s="3" t="s">
        <v>49</v>
      </c>
      <c r="E5" s="3" t="s">
        <v>50</v>
      </c>
      <c r="F5" s="4">
        <v>235501505402</v>
      </c>
      <c r="G5" s="4" t="s">
        <v>449</v>
      </c>
      <c r="H5" s="3">
        <v>30</v>
      </c>
      <c r="I5" s="3">
        <v>16</v>
      </c>
      <c r="J5" s="3">
        <v>14500</v>
      </c>
      <c r="K5" s="3">
        <v>6525</v>
      </c>
      <c r="L5" s="3">
        <v>1207</v>
      </c>
      <c r="M5" s="3">
        <v>1207</v>
      </c>
      <c r="N5" s="3">
        <v>4961</v>
      </c>
      <c r="O5" s="3">
        <f>SUM(J5:N5)</f>
        <v>28400</v>
      </c>
      <c r="P5" s="3">
        <f>ROUND(J5/H5*I5,0)</f>
        <v>7733</v>
      </c>
      <c r="Q5" s="3">
        <f>ROUND(K5/H5*I5,0)</f>
        <v>3480</v>
      </c>
      <c r="R5" s="3">
        <f>ROUND(L5/H5*I5,0)</f>
        <v>644</v>
      </c>
      <c r="S5" s="3">
        <f>ROUND(M5/H5*I5,0)</f>
        <v>644</v>
      </c>
      <c r="T5" s="3">
        <f>ROUND(N5/H5*I5,0)</f>
        <v>2646</v>
      </c>
      <c r="U5" s="3">
        <f>SUM(P5:T5)</f>
        <v>15147</v>
      </c>
      <c r="V5" s="3"/>
      <c r="W5" s="3">
        <f>ROUND(P5*25/100,0)</f>
        <v>1933</v>
      </c>
      <c r="X5" s="3">
        <f>W5+V5</f>
        <v>1933</v>
      </c>
      <c r="Y5" s="3">
        <f>U5-X5</f>
        <v>13214</v>
      </c>
      <c r="Z5" s="3" t="s">
        <v>733</v>
      </c>
    </row>
    <row r="6" spans="1:26">
      <c r="A6" s="3">
        <v>2</v>
      </c>
      <c r="B6" s="3" t="s">
        <v>47</v>
      </c>
      <c r="C6" s="3" t="s">
        <v>51</v>
      </c>
      <c r="D6" s="3" t="s">
        <v>52</v>
      </c>
      <c r="E6" s="3"/>
      <c r="F6" s="5" t="s">
        <v>53</v>
      </c>
      <c r="G6" s="4" t="s">
        <v>54</v>
      </c>
      <c r="H6" s="3">
        <v>30</v>
      </c>
      <c r="I6" s="3">
        <v>26</v>
      </c>
      <c r="J6" s="3">
        <v>14500</v>
      </c>
      <c r="K6" s="3">
        <v>6525</v>
      </c>
      <c r="L6" s="3">
        <v>1207</v>
      </c>
      <c r="M6" s="3">
        <v>1207</v>
      </c>
      <c r="N6" s="3">
        <v>4961</v>
      </c>
      <c r="O6" s="3">
        <f t="shared" ref="O6:O8" si="0">SUM(J6:N6)</f>
        <v>28400</v>
      </c>
      <c r="P6" s="3">
        <f t="shared" ref="P6:P8" si="1">ROUND(J6/H6*I6,0)</f>
        <v>12567</v>
      </c>
      <c r="Q6" s="3">
        <f t="shared" ref="Q6:Q8" si="2">ROUND(K6/H6*I6,0)</f>
        <v>5655</v>
      </c>
      <c r="R6" s="3">
        <f t="shared" ref="R6:R8" si="3">ROUND(L6/H6*I6,0)</f>
        <v>1046</v>
      </c>
      <c r="S6" s="3">
        <f t="shared" ref="S6:S8" si="4">ROUND(M6/H6*I6,0)</f>
        <v>1046</v>
      </c>
      <c r="T6" s="3">
        <f t="shared" ref="T6:T8" si="5">ROUND(N6/H6*I6,0)</f>
        <v>4300</v>
      </c>
      <c r="U6" s="3">
        <f t="shared" ref="U6:U8" si="6">SUM(P6:T6)</f>
        <v>24614</v>
      </c>
      <c r="V6" s="3"/>
      <c r="W6" s="3">
        <f t="shared" ref="W6:W8" si="7">ROUND(P6*25/100,0)</f>
        <v>3142</v>
      </c>
      <c r="X6" s="3">
        <f t="shared" ref="X6:X8" si="8">W6+V6</f>
        <v>3142</v>
      </c>
      <c r="Y6" s="3">
        <f t="shared" ref="Y6:Y8" si="9">U6-X6</f>
        <v>21472</v>
      </c>
      <c r="Z6" s="3" t="s">
        <v>734</v>
      </c>
    </row>
    <row r="7" spans="1:26">
      <c r="A7" s="6">
        <f>A6+1</f>
        <v>3</v>
      </c>
      <c r="B7" s="3" t="s">
        <v>47</v>
      </c>
      <c r="C7" s="3" t="s">
        <v>729</v>
      </c>
      <c r="D7" s="3" t="s">
        <v>55</v>
      </c>
      <c r="E7" s="3" t="s">
        <v>56</v>
      </c>
      <c r="F7" s="4">
        <v>50100386026323</v>
      </c>
      <c r="G7" s="4" t="s">
        <v>57</v>
      </c>
      <c r="H7" s="3">
        <v>30</v>
      </c>
      <c r="I7" s="3">
        <v>30</v>
      </c>
      <c r="J7" s="3">
        <v>14500</v>
      </c>
      <c r="K7" s="3">
        <v>6525</v>
      </c>
      <c r="L7" s="3">
        <v>1207</v>
      </c>
      <c r="M7" s="3">
        <v>1207</v>
      </c>
      <c r="N7" s="3">
        <v>4961</v>
      </c>
      <c r="O7" s="3">
        <f t="shared" si="0"/>
        <v>28400</v>
      </c>
      <c r="P7" s="3">
        <f t="shared" si="1"/>
        <v>14500</v>
      </c>
      <c r="Q7" s="3">
        <f t="shared" si="2"/>
        <v>6525</v>
      </c>
      <c r="R7" s="3">
        <f t="shared" si="3"/>
        <v>1207</v>
      </c>
      <c r="S7" s="3">
        <f t="shared" si="4"/>
        <v>1207</v>
      </c>
      <c r="T7" s="3">
        <f t="shared" si="5"/>
        <v>4961</v>
      </c>
      <c r="U7" s="3">
        <f t="shared" si="6"/>
        <v>28400</v>
      </c>
      <c r="V7" s="3"/>
      <c r="W7" s="3">
        <f t="shared" si="7"/>
        <v>3625</v>
      </c>
      <c r="X7" s="3">
        <f t="shared" si="8"/>
        <v>3625</v>
      </c>
      <c r="Y7" s="3">
        <f t="shared" si="9"/>
        <v>24775</v>
      </c>
      <c r="Z7" s="3" t="s">
        <v>734</v>
      </c>
    </row>
    <row r="8" spans="1:26">
      <c r="A8" s="6">
        <f t="shared" ref="A8" si="10">A7+1</f>
        <v>4</v>
      </c>
      <c r="B8" s="3" t="s">
        <v>47</v>
      </c>
      <c r="C8" s="3" t="s">
        <v>730</v>
      </c>
      <c r="D8" s="3" t="s">
        <v>58</v>
      </c>
      <c r="E8" s="3" t="s">
        <v>59</v>
      </c>
      <c r="F8" s="4">
        <v>732201500445</v>
      </c>
      <c r="G8" s="4" t="s">
        <v>60</v>
      </c>
      <c r="H8" s="3">
        <v>30</v>
      </c>
      <c r="I8" s="3">
        <v>27</v>
      </c>
      <c r="J8" s="3">
        <v>14500</v>
      </c>
      <c r="K8" s="3">
        <v>6525</v>
      </c>
      <c r="L8" s="3">
        <v>1207</v>
      </c>
      <c r="M8" s="3">
        <v>1207</v>
      </c>
      <c r="N8" s="3">
        <v>4961</v>
      </c>
      <c r="O8" s="3">
        <f t="shared" si="0"/>
        <v>28400</v>
      </c>
      <c r="P8" s="3">
        <f t="shared" si="1"/>
        <v>13050</v>
      </c>
      <c r="Q8" s="3">
        <f t="shared" si="2"/>
        <v>5873</v>
      </c>
      <c r="R8" s="3">
        <f t="shared" si="3"/>
        <v>1086</v>
      </c>
      <c r="S8" s="3">
        <f t="shared" si="4"/>
        <v>1086</v>
      </c>
      <c r="T8" s="3">
        <f t="shared" si="5"/>
        <v>4465</v>
      </c>
      <c r="U8" s="3">
        <f t="shared" si="6"/>
        <v>25560</v>
      </c>
      <c r="V8" s="3"/>
      <c r="W8" s="3">
        <f t="shared" si="7"/>
        <v>3263</v>
      </c>
      <c r="X8" s="3">
        <f t="shared" si="8"/>
        <v>3263</v>
      </c>
      <c r="Y8" s="3">
        <f t="shared" si="9"/>
        <v>22297</v>
      </c>
      <c r="Z8" s="3" t="s">
        <v>733</v>
      </c>
    </row>
    <row r="9" spans="1:26">
      <c r="A9" s="6">
        <v>5</v>
      </c>
      <c r="B9" s="3" t="s">
        <v>47</v>
      </c>
      <c r="C9" s="3" t="s">
        <v>731</v>
      </c>
      <c r="D9" s="3" t="s">
        <v>732</v>
      </c>
      <c r="E9" s="3"/>
      <c r="F9" s="7">
        <v>601810310001842</v>
      </c>
      <c r="G9" s="7" t="s">
        <v>742</v>
      </c>
      <c r="H9" s="3">
        <v>30</v>
      </c>
      <c r="I9" s="3">
        <v>20</v>
      </c>
      <c r="J9" s="3">
        <v>14500</v>
      </c>
      <c r="K9" s="3">
        <v>6525</v>
      </c>
      <c r="L9" s="3">
        <v>1207</v>
      </c>
      <c r="M9" s="3">
        <v>1207</v>
      </c>
      <c r="N9" s="3">
        <v>4961</v>
      </c>
      <c r="O9" s="3">
        <f t="shared" ref="O9" si="11">SUM(J9:N9)</f>
        <v>28400</v>
      </c>
      <c r="P9" s="3">
        <f t="shared" ref="P9" si="12">ROUND(J9/H9*I9,0)</f>
        <v>9667</v>
      </c>
      <c r="Q9" s="3">
        <f t="shared" ref="Q9" si="13">ROUND(K9/H9*I9,0)</f>
        <v>4350</v>
      </c>
      <c r="R9" s="3">
        <f t="shared" ref="R9" si="14">ROUND(L9/H9*I9,0)</f>
        <v>805</v>
      </c>
      <c r="S9" s="3">
        <f t="shared" ref="S9" si="15">ROUND(M9/H9*I9,0)</f>
        <v>805</v>
      </c>
      <c r="T9" s="3">
        <f t="shared" ref="T9" si="16">ROUND(N9/H9*I9,0)</f>
        <v>3307</v>
      </c>
      <c r="U9" s="3">
        <f t="shared" ref="U9" si="17">SUM(P9:T9)</f>
        <v>18934</v>
      </c>
      <c r="V9" s="3"/>
      <c r="W9" s="3">
        <f t="shared" ref="W9" si="18">ROUND(P9*25/100,0)</f>
        <v>2417</v>
      </c>
      <c r="X9" s="3">
        <f t="shared" ref="X9" si="19">W9+V9</f>
        <v>2417</v>
      </c>
      <c r="Y9" s="3">
        <f t="shared" ref="Y9" si="20">U9-X9</f>
        <v>16517</v>
      </c>
      <c r="Z9" s="3" t="s">
        <v>734</v>
      </c>
    </row>
    <row r="10" spans="1:26">
      <c r="A10" s="63" t="s">
        <v>17</v>
      </c>
      <c r="B10" s="63"/>
      <c r="C10" s="63"/>
      <c r="D10" s="63"/>
      <c r="E10" s="63"/>
      <c r="F10" s="63"/>
      <c r="G10" s="2"/>
      <c r="H10" s="2">
        <f t="shared" ref="H10:Y10" si="21">SUM(H5:H9)</f>
        <v>150</v>
      </c>
      <c r="I10" s="2">
        <f t="shared" si="21"/>
        <v>119</v>
      </c>
      <c r="J10" s="2">
        <f t="shared" si="21"/>
        <v>72500</v>
      </c>
      <c r="K10" s="2">
        <f t="shared" si="21"/>
        <v>32625</v>
      </c>
      <c r="L10" s="2">
        <f t="shared" si="21"/>
        <v>6035</v>
      </c>
      <c r="M10" s="2">
        <f t="shared" si="21"/>
        <v>6035</v>
      </c>
      <c r="N10" s="2">
        <f t="shared" si="21"/>
        <v>24805</v>
      </c>
      <c r="O10" s="2">
        <f t="shared" si="21"/>
        <v>142000</v>
      </c>
      <c r="P10" s="2">
        <f t="shared" si="21"/>
        <v>57517</v>
      </c>
      <c r="Q10" s="2">
        <f t="shared" si="21"/>
        <v>25883</v>
      </c>
      <c r="R10" s="2">
        <f t="shared" si="21"/>
        <v>4788</v>
      </c>
      <c r="S10" s="2">
        <f t="shared" si="21"/>
        <v>4788</v>
      </c>
      <c r="T10" s="2">
        <f t="shared" si="21"/>
        <v>19679</v>
      </c>
      <c r="U10" s="2">
        <f t="shared" si="21"/>
        <v>112655</v>
      </c>
      <c r="V10" s="2">
        <f t="shared" si="21"/>
        <v>0</v>
      </c>
      <c r="W10" s="2">
        <f t="shared" si="21"/>
        <v>14380</v>
      </c>
      <c r="X10" s="2">
        <f t="shared" si="21"/>
        <v>14380</v>
      </c>
      <c r="Y10" s="2">
        <f t="shared" si="21"/>
        <v>98275</v>
      </c>
      <c r="Z10" s="2"/>
    </row>
  </sheetData>
  <mergeCells count="6">
    <mergeCell ref="A10:F10"/>
    <mergeCell ref="A1:Z1"/>
    <mergeCell ref="A2:I2"/>
    <mergeCell ref="O2:Z2"/>
    <mergeCell ref="A3:Z3"/>
    <mergeCell ref="J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HK</vt:lpstr>
      <vt:lpstr>PCA</vt:lpstr>
      <vt:lpstr>SUP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Kapil Sharma</cp:lastModifiedBy>
  <cp:lastPrinted>2022-10-06T09:08:46Z</cp:lastPrinted>
  <dcterms:created xsi:type="dcterms:W3CDTF">2022-09-22T16:56:08Z</dcterms:created>
  <dcterms:modified xsi:type="dcterms:W3CDTF">2022-12-19T12:19:59Z</dcterms:modified>
</cp:coreProperties>
</file>